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erginos" sheetId="1" r:id="rId1"/>
    <sheet name="komandiniai m" sheetId="2" r:id="rId2"/>
    <sheet name="berniukai" sheetId="3" r:id="rId3"/>
    <sheet name="komandiniai b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<sst xmlns="http://schemas.openxmlformats.org/spreadsheetml/2006/main" count="47" uniqueCount="18">
  <si>
    <t>Asmeniniai rezultatai</t>
  </si>
  <si>
    <t>Komanda</t>
  </si>
  <si>
    <t>Pavardė, vardas</t>
  </si>
  <si>
    <t>Gimimo data</t>
  </si>
  <si>
    <t>30 m bėgimas</t>
  </si>
  <si>
    <t>Šuolis į tolį</t>
  </si>
  <si>
    <t>Kamuoliuko m.</t>
  </si>
  <si>
    <t>Taškų suma</t>
  </si>
  <si>
    <t>Vieta</t>
  </si>
  <si>
    <t>Rezultatas</t>
  </si>
  <si>
    <t>Taškai</t>
  </si>
  <si>
    <t>Varžybų vyr. teisėjas</t>
  </si>
  <si>
    <t>Varžybų vyr sekretorius</t>
  </si>
  <si>
    <t>Komandiniai rezultatai</t>
  </si>
  <si>
    <t>Eil. Nr.</t>
  </si>
  <si>
    <t>Varžybų vyr. sekretorius</t>
  </si>
  <si>
    <t xml:space="preserve">Taškų </t>
  </si>
  <si>
    <t>suma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</si>
</sst>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 indent="15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  <protection locked="0"/>
    </xf>
    <xf numFmtId="14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indent="15"/>
    </xf>
    <xf numFmtId="0" fontId="3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 indent="1"/>
    </xf>
    <xf numFmtId="0" fontId="0" fillId="0" borderId="26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14" fontId="3" fillId="0" borderId="2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-2018%20metai\Mokini&#371;%20sportas\lentut&#279;s,%20protokolai\Kopija%202018-05-09%20pradinuk&#371;%20trikov&#279;%20mer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7-2018%20metai\Mokini&#371;%20sportas\lentut&#279;s,%20protokolai\Kopija%202018-05-09%20vaikinai%20trikov&#279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Protokolas"/>
      <sheetName val="Asm "/>
      <sheetName val="Komandiniai"/>
      <sheetName val="Taškų "/>
      <sheetName val="60 m"/>
      <sheetName val="tolis"/>
      <sheetName val="kamuoliukas"/>
    </sheetNames>
    <sheetDataSet>
      <sheetData sheetId="1">
        <row r="1">
          <cell r="B1" t="str">
            <v>Utenos miesto mokyklų pradinių klasių mokinių lengvosios atletikos trikovės varžybos, skirtos Utenos DSC taurei laimėti</v>
          </cell>
        </row>
        <row r="3">
          <cell r="B3" t="str">
            <v>Utena, 2018-05-09</v>
          </cell>
          <cell r="I3" t="str">
            <v>Merginos</v>
          </cell>
        </row>
        <row r="5">
          <cell r="B5" t="str">
            <v>Aukštakalnio pradinė m-kla</v>
          </cell>
          <cell r="J5">
            <v>521</v>
          </cell>
        </row>
        <row r="9">
          <cell r="A9" t="str">
            <v>aukš</v>
          </cell>
          <cell r="B9" t="str">
            <v>Kirilovaitė Viltė</v>
          </cell>
          <cell r="C9">
            <v>39147</v>
          </cell>
          <cell r="D9">
            <v>10.06</v>
          </cell>
          <cell r="E9">
            <v>46</v>
          </cell>
          <cell r="F9">
            <v>364</v>
          </cell>
          <cell r="G9">
            <v>44</v>
          </cell>
          <cell r="H9">
            <v>20.33</v>
          </cell>
          <cell r="I9">
            <v>24</v>
          </cell>
          <cell r="J9">
            <v>114</v>
          </cell>
        </row>
        <row r="10">
          <cell r="A10" t="str">
            <v>aukš</v>
          </cell>
          <cell r="B10" t="str">
            <v>Sabaliauskaitė Mantė</v>
          </cell>
          <cell r="C10">
            <v>39358</v>
          </cell>
          <cell r="D10">
            <v>10.01</v>
          </cell>
          <cell r="E10">
            <v>46</v>
          </cell>
          <cell r="F10">
            <v>408</v>
          </cell>
          <cell r="G10">
            <v>59</v>
          </cell>
          <cell r="H10">
            <v>14.7</v>
          </cell>
          <cell r="I10">
            <v>14</v>
          </cell>
          <cell r="J10">
            <v>119</v>
          </cell>
        </row>
        <row r="11">
          <cell r="A11" t="str">
            <v>aukš</v>
          </cell>
          <cell r="B11" t="str">
            <v>Gaidytė Saulė</v>
          </cell>
          <cell r="C11">
            <v>39339</v>
          </cell>
          <cell r="D11">
            <v>9.56</v>
          </cell>
          <cell r="E11">
            <v>60</v>
          </cell>
          <cell r="F11">
            <v>374</v>
          </cell>
          <cell r="G11">
            <v>48</v>
          </cell>
          <cell r="H11">
            <v>20.98</v>
          </cell>
          <cell r="I11">
            <v>26</v>
          </cell>
          <cell r="J11">
            <v>134</v>
          </cell>
        </row>
        <row r="12">
          <cell r="A12" t="str">
            <v>aukš</v>
          </cell>
          <cell r="B12" t="str">
            <v>Kolesnykaitė Adriana</v>
          </cell>
          <cell r="C12">
            <v>39113</v>
          </cell>
          <cell r="D12">
            <v>9.44</v>
          </cell>
          <cell r="E12">
            <v>63</v>
          </cell>
          <cell r="F12">
            <v>427</v>
          </cell>
          <cell r="G12">
            <v>65</v>
          </cell>
          <cell r="H12">
            <v>21.46</v>
          </cell>
          <cell r="I12">
            <v>26</v>
          </cell>
          <cell r="J12">
            <v>154</v>
          </cell>
        </row>
        <row r="13">
          <cell r="A13" t="str">
            <v>aukš</v>
          </cell>
          <cell r="B13" t="str">
            <v>Guzelytė Rugilė</v>
          </cell>
          <cell r="C13">
            <v>39678</v>
          </cell>
          <cell r="D13">
            <v>10.44</v>
          </cell>
          <cell r="E13">
            <v>36</v>
          </cell>
          <cell r="F13">
            <v>319</v>
          </cell>
          <cell r="G13">
            <v>29</v>
          </cell>
          <cell r="H13">
            <v>14.62</v>
          </cell>
          <cell r="I13">
            <v>13</v>
          </cell>
          <cell r="J13">
            <v>78</v>
          </cell>
        </row>
        <row r="17">
          <cell r="B17" t="str">
            <v>Vyturių progimnazija</v>
          </cell>
          <cell r="J17">
            <v>663</v>
          </cell>
        </row>
        <row r="21">
          <cell r="A21" t="str">
            <v>vyturiai</v>
          </cell>
          <cell r="B21" t="str">
            <v>Dirmaitė Austėja</v>
          </cell>
          <cell r="C21">
            <v>39470</v>
          </cell>
          <cell r="D21">
            <v>10.05</v>
          </cell>
          <cell r="E21">
            <v>46</v>
          </cell>
          <cell r="F21">
            <v>394</v>
          </cell>
          <cell r="G21">
            <v>54</v>
          </cell>
          <cell r="H21">
            <v>17.63</v>
          </cell>
          <cell r="I21">
            <v>19</v>
          </cell>
          <cell r="J21">
            <v>119</v>
          </cell>
        </row>
        <row r="22">
          <cell r="A22" t="str">
            <v>vyturiai</v>
          </cell>
          <cell r="B22" t="str">
            <v>Trumpaitė Rugilė</v>
          </cell>
          <cell r="C22">
            <v>39572</v>
          </cell>
          <cell r="D22">
            <v>9.36</v>
          </cell>
          <cell r="E22">
            <v>66</v>
          </cell>
          <cell r="F22">
            <v>429</v>
          </cell>
          <cell r="G22">
            <v>66</v>
          </cell>
          <cell r="H22">
            <v>30.55</v>
          </cell>
          <cell r="I22">
            <v>44</v>
          </cell>
          <cell r="J22">
            <v>176</v>
          </cell>
        </row>
        <row r="23">
          <cell r="A23" t="str">
            <v>vyturiai</v>
          </cell>
          <cell r="B23" t="str">
            <v>Žuronskaitė Urtė</v>
          </cell>
          <cell r="C23">
            <v>39554</v>
          </cell>
          <cell r="D23">
            <v>9.62</v>
          </cell>
          <cell r="E23">
            <v>57</v>
          </cell>
          <cell r="F23">
            <v>420</v>
          </cell>
          <cell r="G23">
            <v>63</v>
          </cell>
          <cell r="H23">
            <v>22.1</v>
          </cell>
          <cell r="I23">
            <v>28</v>
          </cell>
          <cell r="J23">
            <v>148</v>
          </cell>
        </row>
        <row r="24">
          <cell r="A24" t="str">
            <v>vyturiai</v>
          </cell>
          <cell r="B24" t="str">
            <v>Kvartūnaitė Ugnė</v>
          </cell>
          <cell r="C24">
            <v>39118</v>
          </cell>
          <cell r="D24">
            <v>9.48</v>
          </cell>
          <cell r="E24">
            <v>63</v>
          </cell>
          <cell r="F24">
            <v>450</v>
          </cell>
          <cell r="G24">
            <v>73</v>
          </cell>
          <cell r="H24">
            <v>22.82</v>
          </cell>
          <cell r="I24">
            <v>29</v>
          </cell>
          <cell r="J24">
            <v>165</v>
          </cell>
        </row>
        <row r="25">
          <cell r="A25" t="str">
            <v>vyturiai</v>
          </cell>
          <cell r="B25" t="str">
            <v>Daubaraitė Karolina</v>
          </cell>
          <cell r="C25">
            <v>39126</v>
          </cell>
          <cell r="D25">
            <v>9.44</v>
          </cell>
          <cell r="E25">
            <v>63</v>
          </cell>
          <cell r="F25">
            <v>413</v>
          </cell>
          <cell r="G25">
            <v>61</v>
          </cell>
          <cell r="H25">
            <v>33.43</v>
          </cell>
          <cell r="I25">
            <v>50</v>
          </cell>
          <cell r="J25">
            <v>174</v>
          </cell>
        </row>
        <row r="28">
          <cell r="B28" t="str">
            <v>Krašuonos progimnazija</v>
          </cell>
          <cell r="J28">
            <v>514</v>
          </cell>
        </row>
        <row r="32">
          <cell r="A32" t="str">
            <v>krašuona</v>
          </cell>
          <cell r="B32" t="str">
            <v>Pelanytė Aušra</v>
          </cell>
          <cell r="C32">
            <v>39338</v>
          </cell>
          <cell r="D32">
            <v>9.64</v>
          </cell>
          <cell r="E32">
            <v>57</v>
          </cell>
          <cell r="F32">
            <v>371</v>
          </cell>
          <cell r="G32">
            <v>47</v>
          </cell>
          <cell r="H32">
            <v>21.57</v>
          </cell>
          <cell r="I32">
            <v>27</v>
          </cell>
          <cell r="J32">
            <v>131</v>
          </cell>
        </row>
        <row r="33">
          <cell r="A33" t="str">
            <v>krašuona</v>
          </cell>
          <cell r="B33" t="str">
            <v>Levčinkaitė Raminta</v>
          </cell>
          <cell r="C33">
            <v>39213</v>
          </cell>
          <cell r="D33">
            <v>9.55</v>
          </cell>
          <cell r="E33">
            <v>60</v>
          </cell>
          <cell r="F33">
            <v>391</v>
          </cell>
          <cell r="G33">
            <v>53</v>
          </cell>
          <cell r="H33">
            <v>19.93</v>
          </cell>
          <cell r="I33">
            <v>24</v>
          </cell>
          <cell r="J33">
            <v>137</v>
          </cell>
        </row>
        <row r="34">
          <cell r="A34" t="str">
            <v>krašuona</v>
          </cell>
          <cell r="B34" t="str">
            <v>Šumskaitė Gustė</v>
          </cell>
          <cell r="C34">
            <v>39297</v>
          </cell>
          <cell r="D34">
            <v>9.71</v>
          </cell>
          <cell r="E34">
            <v>54</v>
          </cell>
          <cell r="F34">
            <v>353</v>
          </cell>
          <cell r="G34">
            <v>41</v>
          </cell>
          <cell r="H34">
            <v>18.65</v>
          </cell>
          <cell r="I34">
            <v>21</v>
          </cell>
          <cell r="J34">
            <v>116</v>
          </cell>
        </row>
        <row r="35">
          <cell r="A35" t="str">
            <v>krašuona</v>
          </cell>
          <cell r="B35" t="str">
            <v>Mamedova Zeina</v>
          </cell>
          <cell r="C35">
            <v>38917</v>
          </cell>
          <cell r="D35">
            <v>9.72</v>
          </cell>
          <cell r="E35">
            <v>54</v>
          </cell>
          <cell r="F35">
            <v>385</v>
          </cell>
          <cell r="G35">
            <v>51</v>
          </cell>
          <cell r="H35">
            <v>15.52</v>
          </cell>
          <cell r="I35">
            <v>15</v>
          </cell>
          <cell r="J35">
            <v>120</v>
          </cell>
        </row>
        <row r="36">
          <cell r="A36" t="str">
            <v>krašuona</v>
          </cell>
          <cell r="B36" t="str">
            <v>Giruckaitė Ieva</v>
          </cell>
          <cell r="C36">
            <v>39306</v>
          </cell>
          <cell r="D36">
            <v>9.63</v>
          </cell>
          <cell r="E36">
            <v>57</v>
          </cell>
          <cell r="F36">
            <v>398</v>
          </cell>
          <cell r="G36">
            <v>56</v>
          </cell>
          <cell r="H36">
            <v>14.65</v>
          </cell>
          <cell r="I36">
            <v>13</v>
          </cell>
          <cell r="J36">
            <v>126</v>
          </cell>
        </row>
        <row r="67">
          <cell r="G67" t="str">
            <v>Jurgita Kirilovienė</v>
          </cell>
        </row>
        <row r="70">
          <cell r="G70" t="str">
            <v>Inga Valuntė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Protokolas"/>
      <sheetName val="Asm "/>
      <sheetName val="Komandiniai"/>
      <sheetName val="Taškų "/>
      <sheetName val="30 m"/>
      <sheetName val="tolis"/>
      <sheetName val="kamuoliukas"/>
    </sheetNames>
    <sheetDataSet>
      <sheetData sheetId="1">
        <row r="1">
          <cell r="A1" t="str">
            <v>Utenos miesto mokyklų pradinių klasių mokinių lengvosios atletikos trikovės varžybos, skirtos Utenos DSC taurei laimėti</v>
          </cell>
        </row>
        <row r="3">
          <cell r="B3" t="str">
            <v>Utena, 2018-05-09</v>
          </cell>
          <cell r="I3" t="str">
            <v>Berniukai</v>
          </cell>
        </row>
        <row r="5">
          <cell r="B5" t="str">
            <v>Aukštakalnio pradinė</v>
          </cell>
          <cell r="J5">
            <v>439</v>
          </cell>
        </row>
        <row r="9">
          <cell r="A9" t="str">
            <v>Aukštakalnis</v>
          </cell>
          <cell r="B9" t="str">
            <v>Dovydas Grybauskas</v>
          </cell>
          <cell r="C9">
            <v>39198</v>
          </cell>
          <cell r="D9">
            <v>9.41</v>
          </cell>
          <cell r="E9">
            <v>41</v>
          </cell>
          <cell r="F9">
            <v>428</v>
          </cell>
          <cell r="G9">
            <v>38</v>
          </cell>
          <cell r="H9">
            <v>14.2</v>
          </cell>
          <cell r="I9">
            <v>6</v>
          </cell>
        </row>
        <row r="10">
          <cell r="A10" t="str">
            <v>Aukštakalnis</v>
          </cell>
          <cell r="B10" t="str">
            <v>Nikita Stefanec</v>
          </cell>
          <cell r="C10">
            <v>39159</v>
          </cell>
          <cell r="D10">
            <v>9.07</v>
          </cell>
          <cell r="E10">
            <v>52</v>
          </cell>
          <cell r="F10">
            <v>486</v>
          </cell>
          <cell r="G10">
            <v>57</v>
          </cell>
          <cell r="H10">
            <v>30.22</v>
          </cell>
          <cell r="I10">
            <v>28</v>
          </cell>
        </row>
        <row r="11">
          <cell r="A11" t="str">
            <v>Aukštakalnis</v>
          </cell>
          <cell r="B11" t="str">
            <v>Mingas Budrys</v>
          </cell>
          <cell r="C11">
            <v>39520</v>
          </cell>
          <cell r="D11">
            <v>9.37</v>
          </cell>
          <cell r="E11">
            <v>44</v>
          </cell>
          <cell r="F11">
            <v>472</v>
          </cell>
          <cell r="G11">
            <v>53</v>
          </cell>
          <cell r="H11">
            <v>15.1</v>
          </cell>
          <cell r="I11">
            <v>7</v>
          </cell>
        </row>
        <row r="12">
          <cell r="A12" t="str">
            <v>Aukštakalnis</v>
          </cell>
          <cell r="B12" t="str">
            <v>Titas Labakojis</v>
          </cell>
          <cell r="C12">
            <v>39209</v>
          </cell>
          <cell r="D12">
            <v>9.38</v>
          </cell>
          <cell r="E12">
            <v>44</v>
          </cell>
          <cell r="F12">
            <v>424</v>
          </cell>
          <cell r="G12">
            <v>37</v>
          </cell>
          <cell r="H12">
            <v>22.32</v>
          </cell>
          <cell r="I12">
            <v>17</v>
          </cell>
        </row>
        <row r="13">
          <cell r="A13" t="str">
            <v>Aukštakalnis</v>
          </cell>
          <cell r="B13" t="str">
            <v>Aivaras Raguotis</v>
          </cell>
          <cell r="C13">
            <v>39678</v>
          </cell>
          <cell r="D13">
            <v>9.42</v>
          </cell>
          <cell r="E13">
            <v>41</v>
          </cell>
          <cell r="F13">
            <v>427</v>
          </cell>
          <cell r="G13">
            <v>38</v>
          </cell>
          <cell r="H13">
            <v>25.77</v>
          </cell>
          <cell r="I13">
            <v>21</v>
          </cell>
        </row>
        <row r="17">
          <cell r="B17" t="str">
            <v>Vyturių progimnazija</v>
          </cell>
          <cell r="J17">
            <v>507</v>
          </cell>
        </row>
        <row r="21">
          <cell r="A21" t="str">
            <v>Vyturiai</v>
          </cell>
          <cell r="B21" t="str">
            <v>Žygimantas Šeduikis</v>
          </cell>
          <cell r="C21">
            <v>39622</v>
          </cell>
          <cell r="D21">
            <v>9.23</v>
          </cell>
          <cell r="E21">
            <v>46</v>
          </cell>
          <cell r="F21">
            <v>486</v>
          </cell>
          <cell r="G21">
            <v>57</v>
          </cell>
          <cell r="H21">
            <v>33.92</v>
          </cell>
          <cell r="I21">
            <v>33</v>
          </cell>
        </row>
        <row r="22">
          <cell r="A22" t="str">
            <v>Vyturiai</v>
          </cell>
          <cell r="B22" t="str">
            <v>Eitvydas Paragys</v>
          </cell>
          <cell r="C22">
            <v>39169</v>
          </cell>
          <cell r="D22">
            <v>9.2</v>
          </cell>
          <cell r="E22">
            <v>46</v>
          </cell>
          <cell r="F22">
            <v>463</v>
          </cell>
          <cell r="G22">
            <v>50</v>
          </cell>
          <cell r="H22">
            <v>34.85</v>
          </cell>
          <cell r="I22">
            <v>34</v>
          </cell>
        </row>
        <row r="23">
          <cell r="A23" t="str">
            <v>Vyturiai</v>
          </cell>
          <cell r="B23" t="str">
            <v>Joris Naruševičius</v>
          </cell>
          <cell r="C23">
            <v>39354</v>
          </cell>
          <cell r="D23">
            <v>9.22</v>
          </cell>
          <cell r="E23">
            <v>46</v>
          </cell>
          <cell r="F23">
            <v>442</v>
          </cell>
          <cell r="G23">
            <v>43</v>
          </cell>
          <cell r="H23">
            <v>35.7</v>
          </cell>
          <cell r="I23">
            <v>35</v>
          </cell>
        </row>
        <row r="24">
          <cell r="A24" t="str">
            <v>Vyturiai</v>
          </cell>
          <cell r="B24" t="str">
            <v>Erikas Sinkevičius</v>
          </cell>
          <cell r="C24">
            <v>39141</v>
          </cell>
          <cell r="D24">
            <v>9.48</v>
          </cell>
          <cell r="E24">
            <v>41</v>
          </cell>
          <cell r="F24">
            <v>422</v>
          </cell>
          <cell r="G24">
            <v>36</v>
          </cell>
          <cell r="H24">
            <v>38.65</v>
          </cell>
          <cell r="I24">
            <v>40</v>
          </cell>
        </row>
        <row r="25">
          <cell r="A25" t="str">
            <v>Vyturiai</v>
          </cell>
          <cell r="B25" t="str">
            <v>Rokas Karlauskas</v>
          </cell>
          <cell r="C25">
            <v>39100</v>
          </cell>
          <cell r="D25">
            <v>9.49</v>
          </cell>
          <cell r="E25">
            <v>41</v>
          </cell>
          <cell r="F25">
            <v>413</v>
          </cell>
          <cell r="G25">
            <v>33</v>
          </cell>
          <cell r="H25">
            <v>34.9</v>
          </cell>
          <cell r="I25">
            <v>34</v>
          </cell>
        </row>
        <row r="30">
          <cell r="B30" t="str">
            <v>Krašuonos progimnazija</v>
          </cell>
          <cell r="J30">
            <v>393</v>
          </cell>
        </row>
        <row r="34">
          <cell r="A34" t="str">
            <v>Krašuona</v>
          </cell>
          <cell r="B34" t="str">
            <v>Orestas Zakarovskij</v>
          </cell>
          <cell r="C34">
            <v>39202</v>
          </cell>
          <cell r="D34">
            <v>9.82</v>
          </cell>
          <cell r="E34">
            <v>31</v>
          </cell>
          <cell r="F34">
            <v>382</v>
          </cell>
          <cell r="G34">
            <v>23</v>
          </cell>
          <cell r="H34">
            <v>39.37</v>
          </cell>
          <cell r="I34">
            <v>41</v>
          </cell>
        </row>
        <row r="35">
          <cell r="A35" t="str">
            <v>Krašuona</v>
          </cell>
          <cell r="B35" t="str">
            <v>Ugnius Čepaitis</v>
          </cell>
          <cell r="C35">
            <v>39399</v>
          </cell>
          <cell r="D35">
            <v>9.55</v>
          </cell>
          <cell r="E35">
            <v>38</v>
          </cell>
          <cell r="F35">
            <v>394</v>
          </cell>
          <cell r="G35">
            <v>27</v>
          </cell>
          <cell r="H35">
            <v>20.27</v>
          </cell>
          <cell r="I35">
            <v>14</v>
          </cell>
        </row>
        <row r="36">
          <cell r="A36" t="str">
            <v>Krašuona</v>
          </cell>
          <cell r="B36" t="str">
            <v>Normantas Juršys</v>
          </cell>
          <cell r="C36">
            <v>39619</v>
          </cell>
          <cell r="D36">
            <v>9.82</v>
          </cell>
          <cell r="E36">
            <v>31</v>
          </cell>
          <cell r="F36">
            <v>433</v>
          </cell>
          <cell r="G36">
            <v>40</v>
          </cell>
          <cell r="H36">
            <v>29.1</v>
          </cell>
          <cell r="I36">
            <v>27</v>
          </cell>
        </row>
        <row r="37">
          <cell r="A37" t="str">
            <v>Krašuona</v>
          </cell>
          <cell r="B37" t="str">
            <v>Dominykas Kviklys</v>
          </cell>
          <cell r="C37">
            <v>39424</v>
          </cell>
          <cell r="D37">
            <v>9.53</v>
          </cell>
          <cell r="E37">
            <v>38</v>
          </cell>
          <cell r="F37">
            <v>397</v>
          </cell>
          <cell r="G37">
            <v>28</v>
          </cell>
          <cell r="H37">
            <v>34.04</v>
          </cell>
          <cell r="I37">
            <v>34</v>
          </cell>
        </row>
        <row r="38">
          <cell r="A38" t="str">
            <v>Krašuona</v>
          </cell>
          <cell r="B38" t="str">
            <v>Mikas Šinkūnas</v>
          </cell>
          <cell r="C38">
            <v>39219</v>
          </cell>
          <cell r="D38">
            <v>9.48</v>
          </cell>
          <cell r="E38">
            <v>41</v>
          </cell>
          <cell r="F38">
            <v>400</v>
          </cell>
          <cell r="G38">
            <v>29</v>
          </cell>
          <cell r="H38">
            <v>31.94</v>
          </cell>
          <cell r="I38">
            <v>30</v>
          </cell>
        </row>
        <row r="41">
          <cell r="B41" t="str">
            <v>Aukštakalnio prog. "Žiburio skyrius"</v>
          </cell>
          <cell r="J41">
            <v>457</v>
          </cell>
        </row>
        <row r="45">
          <cell r="A45" t="str">
            <v>Žiburys</v>
          </cell>
          <cell r="B45" t="str">
            <v>Aironas Masys</v>
          </cell>
          <cell r="C45">
            <v>39179</v>
          </cell>
          <cell r="D45">
            <v>9.31</v>
          </cell>
          <cell r="E45">
            <v>44</v>
          </cell>
          <cell r="F45">
            <v>438</v>
          </cell>
          <cell r="G45">
            <v>41</v>
          </cell>
          <cell r="H45">
            <v>30.84</v>
          </cell>
          <cell r="I45">
            <v>28</v>
          </cell>
        </row>
        <row r="46">
          <cell r="A46" t="str">
            <v>Žiburys</v>
          </cell>
          <cell r="B46" t="str">
            <v>Benediktas Stundžia</v>
          </cell>
          <cell r="C46">
            <v>39162</v>
          </cell>
          <cell r="D46">
            <v>9.38</v>
          </cell>
          <cell r="E46">
            <v>44</v>
          </cell>
          <cell r="F46">
            <v>439</v>
          </cell>
          <cell r="G46">
            <v>42</v>
          </cell>
          <cell r="H46">
            <v>23.92</v>
          </cell>
          <cell r="I46">
            <v>18</v>
          </cell>
        </row>
        <row r="47">
          <cell r="A47" t="str">
            <v>Žiburys</v>
          </cell>
          <cell r="B47" t="str">
            <v>Laurynas Sipavičius</v>
          </cell>
          <cell r="C47">
            <v>39388</v>
          </cell>
          <cell r="D47">
            <v>9.91</v>
          </cell>
          <cell r="E47">
            <v>29</v>
          </cell>
          <cell r="F47">
            <v>392</v>
          </cell>
          <cell r="G47">
            <v>26</v>
          </cell>
          <cell r="H47">
            <v>24</v>
          </cell>
          <cell r="I47">
            <v>20</v>
          </cell>
        </row>
        <row r="48">
          <cell r="A48" t="str">
            <v>Žiburys</v>
          </cell>
          <cell r="B48" t="str">
            <v>Adrijus Merkelis</v>
          </cell>
          <cell r="C48">
            <v>39414</v>
          </cell>
          <cell r="D48">
            <v>9.44</v>
          </cell>
          <cell r="E48">
            <v>41</v>
          </cell>
          <cell r="F48">
            <v>442</v>
          </cell>
          <cell r="G48">
            <v>43</v>
          </cell>
          <cell r="H48">
            <v>34.16</v>
          </cell>
          <cell r="I48">
            <v>34</v>
          </cell>
        </row>
        <row r="49">
          <cell r="A49" t="str">
            <v>Žiburys</v>
          </cell>
          <cell r="B49" t="str">
            <v>Ignas Urbonas</v>
          </cell>
          <cell r="C49">
            <v>39408</v>
          </cell>
          <cell r="D49">
            <v>9.45</v>
          </cell>
          <cell r="E49">
            <v>41</v>
          </cell>
          <cell r="F49">
            <v>443</v>
          </cell>
          <cell r="G49">
            <v>43</v>
          </cell>
          <cell r="H49">
            <v>37.75</v>
          </cell>
          <cell r="I49">
            <v>38</v>
          </cell>
        </row>
        <row r="89">
          <cell r="B89" t="str">
            <v>Varžybų vyr. teisėjas</v>
          </cell>
          <cell r="G89" t="str">
            <v>Jurgita Kirilovienė</v>
          </cell>
        </row>
        <row r="92">
          <cell r="B92" t="str">
            <v>Varžybų vyr. sekretorius</v>
          </cell>
          <cell r="G92" t="str">
            <v>Inga Valuntė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B24" sqref="B24"/>
    </sheetView>
  </sheetViews>
  <sheetFormatPr defaultColWidth="0" defaultRowHeight="15" zeroHeight="1"/>
  <cols>
    <col min="1" max="1" width="8.8515625" style="24" customWidth="1"/>
    <col min="2" max="2" width="19.00390625" style="4" customWidth="1"/>
    <col min="3" max="3" width="8.421875" style="4" customWidth="1"/>
    <col min="4" max="4" width="7.28125" style="4" customWidth="1"/>
    <col min="5" max="5" width="6.140625" style="4" customWidth="1"/>
    <col min="6" max="6" width="5.7109375" style="4" customWidth="1"/>
    <col min="7" max="7" width="7.140625" style="4" customWidth="1"/>
    <col min="8" max="8" width="5.8515625" style="4" customWidth="1"/>
    <col min="9" max="9" width="6.421875" style="4" customWidth="1"/>
    <col min="10" max="10" width="8.28125" style="4" customWidth="1"/>
    <col min="11" max="11" width="9.8515625" style="4" customWidth="1"/>
    <col min="12" max="12" width="0.85546875" style="4" customWidth="1"/>
    <col min="13" max="16384" width="0" style="4" hidden="1" customWidth="1"/>
  </cols>
  <sheetData>
    <row r="1" spans="1:11" ht="36" customHeight="1">
      <c r="A1" s="1"/>
      <c r="B1" s="48" t="str">
        <f>'[1]Protokolas'!$B$1</f>
        <v>Utenos miesto mokyklų pradinių klasių mokinių lengvosios atletikos trikovės varžybos, skirtos Utenos DSC taurei laimėti</v>
      </c>
      <c r="C1" s="48"/>
      <c r="D1" s="48"/>
      <c r="E1" s="48"/>
      <c r="F1" s="48"/>
      <c r="G1" s="48"/>
      <c r="H1" s="48"/>
      <c r="I1" s="48"/>
      <c r="J1" s="2"/>
      <c r="K1" s="3"/>
    </row>
    <row r="2" spans="1:11" ht="11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6.5" customHeight="1">
      <c r="A3" s="8"/>
      <c r="B3" s="49" t="str">
        <f>'[1]Protokolas'!$B$3</f>
        <v>Utena, 2018-05-09</v>
      </c>
      <c r="C3" s="49"/>
      <c r="D3" s="49"/>
      <c r="E3" s="49"/>
      <c r="F3" s="49"/>
      <c r="G3" s="9"/>
      <c r="H3" s="9"/>
      <c r="I3" s="50" t="str">
        <f>'[1]Protokolas'!$I$3</f>
        <v>Merginos</v>
      </c>
      <c r="J3" s="50"/>
      <c r="K3" s="3"/>
    </row>
    <row r="4" spans="1:11" ht="8.25" customHeight="1">
      <c r="A4" s="8"/>
      <c r="B4" s="10"/>
      <c r="C4" s="10"/>
      <c r="D4" s="10"/>
      <c r="E4" s="10"/>
      <c r="F4" s="10"/>
      <c r="G4" s="10"/>
      <c r="H4" s="10"/>
      <c r="I4" s="10"/>
      <c r="J4" s="10"/>
      <c r="K4" s="3"/>
    </row>
    <row r="5" spans="1:11" ht="22.5" customHeight="1">
      <c r="A5" s="11"/>
      <c r="B5" s="51" t="s">
        <v>0</v>
      </c>
      <c r="C5" s="51"/>
      <c r="D5" s="51"/>
      <c r="E5" s="51"/>
      <c r="F5" s="51"/>
      <c r="G5" s="51"/>
      <c r="H5" s="51"/>
      <c r="I5" s="51"/>
      <c r="J5" s="11"/>
      <c r="K5" s="11"/>
    </row>
    <row r="6" spans="1:11" ht="9.75" customHeight="1" thickBot="1">
      <c r="A6" s="11"/>
      <c r="B6" s="11"/>
      <c r="C6" s="11"/>
      <c r="D6" s="12"/>
      <c r="E6" s="12"/>
      <c r="F6" s="12"/>
      <c r="G6" s="12"/>
      <c r="H6" s="12"/>
      <c r="I6" s="12"/>
      <c r="J6" s="11"/>
      <c r="K6" s="11"/>
    </row>
    <row r="7" spans="1:11" ht="14.25" customHeight="1">
      <c r="A7" s="52" t="s">
        <v>1</v>
      </c>
      <c r="B7" s="42" t="s">
        <v>2</v>
      </c>
      <c r="C7" s="54" t="s">
        <v>3</v>
      </c>
      <c r="D7" s="56" t="s">
        <v>4</v>
      </c>
      <c r="E7" s="57"/>
      <c r="F7" s="52" t="s">
        <v>5</v>
      </c>
      <c r="G7" s="58"/>
      <c r="H7" s="52" t="s">
        <v>6</v>
      </c>
      <c r="I7" s="58"/>
      <c r="J7" s="42" t="s">
        <v>7</v>
      </c>
      <c r="K7" s="44" t="s">
        <v>8</v>
      </c>
    </row>
    <row r="8" spans="1:11" ht="15" customHeight="1">
      <c r="A8" s="53"/>
      <c r="B8" s="43"/>
      <c r="C8" s="55"/>
      <c r="D8" s="13" t="s">
        <v>9</v>
      </c>
      <c r="E8" s="14" t="s">
        <v>10</v>
      </c>
      <c r="F8" s="15" t="s">
        <v>9</v>
      </c>
      <c r="G8" s="16" t="s">
        <v>10</v>
      </c>
      <c r="H8" s="13" t="s">
        <v>9</v>
      </c>
      <c r="I8" s="14" t="s">
        <v>10</v>
      </c>
      <c r="J8" s="43"/>
      <c r="K8" s="45"/>
    </row>
    <row r="9" spans="1:11" ht="15">
      <c r="A9" s="17" t="str">
        <f>'[1]Protokolas'!A22</f>
        <v>vyturiai</v>
      </c>
      <c r="B9" s="17" t="str">
        <f>'[1]Protokolas'!B22</f>
        <v>Trumpaitė Rugilė</v>
      </c>
      <c r="C9" s="18">
        <f>'[1]Protokolas'!C22</f>
        <v>39572</v>
      </c>
      <c r="D9" s="17">
        <f>'[1]Protokolas'!D22</f>
        <v>9.36</v>
      </c>
      <c r="E9" s="17">
        <f>'[1]Protokolas'!E22</f>
        <v>66</v>
      </c>
      <c r="F9" s="17">
        <f>'[1]Protokolas'!F22</f>
        <v>429</v>
      </c>
      <c r="G9" s="17">
        <f>'[1]Protokolas'!G22</f>
        <v>66</v>
      </c>
      <c r="H9" s="17">
        <f>'[1]Protokolas'!H22</f>
        <v>30.55</v>
      </c>
      <c r="I9" s="17">
        <f>'[1]Protokolas'!I22</f>
        <v>44</v>
      </c>
      <c r="J9" s="17">
        <f>'[1]Protokolas'!J22</f>
        <v>176</v>
      </c>
      <c r="K9" s="19">
        <v>1</v>
      </c>
    </row>
    <row r="10" spans="1:11" ht="15">
      <c r="A10" s="17" t="str">
        <f>'[1]Protokolas'!A25</f>
        <v>vyturiai</v>
      </c>
      <c r="B10" s="17" t="str">
        <f>'[1]Protokolas'!B25</f>
        <v>Daubaraitė Karolina</v>
      </c>
      <c r="C10" s="18">
        <f>'[1]Protokolas'!C25</f>
        <v>39126</v>
      </c>
      <c r="D10" s="17">
        <f>'[1]Protokolas'!D25</f>
        <v>9.44</v>
      </c>
      <c r="E10" s="17">
        <f>'[1]Protokolas'!E25</f>
        <v>63</v>
      </c>
      <c r="F10" s="17">
        <f>'[1]Protokolas'!F25</f>
        <v>413</v>
      </c>
      <c r="G10" s="17">
        <f>'[1]Protokolas'!G25</f>
        <v>61</v>
      </c>
      <c r="H10" s="17">
        <f>'[1]Protokolas'!H25</f>
        <v>33.43</v>
      </c>
      <c r="I10" s="17">
        <f>'[1]Protokolas'!I25</f>
        <v>50</v>
      </c>
      <c r="J10" s="17">
        <f>'[1]Protokolas'!J25</f>
        <v>174</v>
      </c>
      <c r="K10" s="19">
        <f>SUM(K9,1)</f>
        <v>2</v>
      </c>
    </row>
    <row r="11" spans="1:11" ht="15">
      <c r="A11" s="17" t="str">
        <f>'[1]Protokolas'!A24</f>
        <v>vyturiai</v>
      </c>
      <c r="B11" s="17" t="str">
        <f>'[1]Protokolas'!B24</f>
        <v>Kvartūnaitė Ugnė</v>
      </c>
      <c r="C11" s="18">
        <f>'[1]Protokolas'!C24</f>
        <v>39118</v>
      </c>
      <c r="D11" s="17">
        <f>'[1]Protokolas'!D24</f>
        <v>9.48</v>
      </c>
      <c r="E11" s="17">
        <f>'[1]Protokolas'!E24</f>
        <v>63</v>
      </c>
      <c r="F11" s="17">
        <f>'[1]Protokolas'!F24</f>
        <v>450</v>
      </c>
      <c r="G11" s="17">
        <f>'[1]Protokolas'!G24</f>
        <v>73</v>
      </c>
      <c r="H11" s="17">
        <f>'[1]Protokolas'!H24</f>
        <v>22.82</v>
      </c>
      <c r="I11" s="17">
        <f>'[1]Protokolas'!I24</f>
        <v>29</v>
      </c>
      <c r="J11" s="17">
        <f>'[1]Protokolas'!J24</f>
        <v>165</v>
      </c>
      <c r="K11" s="19">
        <f aca="true" t="shared" si="0" ref="K11:K23">SUM(K10,1)</f>
        <v>3</v>
      </c>
    </row>
    <row r="12" spans="1:11" ht="15">
      <c r="A12" s="17" t="str">
        <f>'[1]Protokolas'!A12</f>
        <v>aukš</v>
      </c>
      <c r="B12" s="17" t="str">
        <f>'[1]Protokolas'!B12</f>
        <v>Kolesnykaitė Adriana</v>
      </c>
      <c r="C12" s="18">
        <f>'[1]Protokolas'!C12</f>
        <v>39113</v>
      </c>
      <c r="D12" s="17">
        <f>'[1]Protokolas'!D12</f>
        <v>9.44</v>
      </c>
      <c r="E12" s="17">
        <f>'[1]Protokolas'!E12</f>
        <v>63</v>
      </c>
      <c r="F12" s="17">
        <f>'[1]Protokolas'!F12</f>
        <v>427</v>
      </c>
      <c r="G12" s="17">
        <f>'[1]Protokolas'!G12</f>
        <v>65</v>
      </c>
      <c r="H12" s="17">
        <f>'[1]Protokolas'!H12</f>
        <v>21.46</v>
      </c>
      <c r="I12" s="17">
        <f>'[1]Protokolas'!I12</f>
        <v>26</v>
      </c>
      <c r="J12" s="17">
        <f>'[1]Protokolas'!J12</f>
        <v>154</v>
      </c>
      <c r="K12" s="19">
        <f t="shared" si="0"/>
        <v>4</v>
      </c>
    </row>
    <row r="13" spans="1:11" ht="15">
      <c r="A13" s="17" t="str">
        <f>'[1]Protokolas'!A23</f>
        <v>vyturiai</v>
      </c>
      <c r="B13" s="17" t="str">
        <f>'[1]Protokolas'!B23</f>
        <v>Žuronskaitė Urtė</v>
      </c>
      <c r="C13" s="18">
        <f>'[1]Protokolas'!C23</f>
        <v>39554</v>
      </c>
      <c r="D13" s="17">
        <f>'[1]Protokolas'!D23</f>
        <v>9.62</v>
      </c>
      <c r="E13" s="17">
        <f>'[1]Protokolas'!E23</f>
        <v>57</v>
      </c>
      <c r="F13" s="17">
        <f>'[1]Protokolas'!F23</f>
        <v>420</v>
      </c>
      <c r="G13" s="17">
        <f>'[1]Protokolas'!G23</f>
        <v>63</v>
      </c>
      <c r="H13" s="17">
        <f>'[1]Protokolas'!H23</f>
        <v>22.1</v>
      </c>
      <c r="I13" s="17">
        <f>'[1]Protokolas'!I23</f>
        <v>28</v>
      </c>
      <c r="J13" s="17">
        <f>'[1]Protokolas'!J23</f>
        <v>148</v>
      </c>
      <c r="K13" s="19">
        <f t="shared" si="0"/>
        <v>5</v>
      </c>
    </row>
    <row r="14" spans="1:11" s="20" customFormat="1" ht="12.75">
      <c r="A14" s="17" t="str">
        <f>'[1]Protokolas'!A33</f>
        <v>krašuona</v>
      </c>
      <c r="B14" s="17" t="str">
        <f>'[1]Protokolas'!B33</f>
        <v>Levčinkaitė Raminta</v>
      </c>
      <c r="C14" s="18">
        <f>'[1]Protokolas'!C33</f>
        <v>39213</v>
      </c>
      <c r="D14" s="17">
        <f>'[1]Protokolas'!D33</f>
        <v>9.55</v>
      </c>
      <c r="E14" s="17">
        <f>'[1]Protokolas'!E33</f>
        <v>60</v>
      </c>
      <c r="F14" s="17">
        <f>'[1]Protokolas'!F33</f>
        <v>391</v>
      </c>
      <c r="G14" s="17">
        <f>'[1]Protokolas'!G33</f>
        <v>53</v>
      </c>
      <c r="H14" s="17">
        <f>'[1]Protokolas'!H33</f>
        <v>19.93</v>
      </c>
      <c r="I14" s="17">
        <f>'[1]Protokolas'!I33</f>
        <v>24</v>
      </c>
      <c r="J14" s="17">
        <f>'[1]Protokolas'!J33</f>
        <v>137</v>
      </c>
      <c r="K14" s="19">
        <f t="shared" si="0"/>
        <v>6</v>
      </c>
    </row>
    <row r="15" spans="1:11" ht="15">
      <c r="A15" s="17" t="str">
        <f>'[1]Protokolas'!A11</f>
        <v>aukš</v>
      </c>
      <c r="B15" s="17" t="str">
        <f>'[1]Protokolas'!B11</f>
        <v>Gaidytė Saulė</v>
      </c>
      <c r="C15" s="18">
        <f>'[1]Protokolas'!C11</f>
        <v>39339</v>
      </c>
      <c r="D15" s="17">
        <f>'[1]Protokolas'!D11</f>
        <v>9.56</v>
      </c>
      <c r="E15" s="17">
        <f>'[1]Protokolas'!E11</f>
        <v>60</v>
      </c>
      <c r="F15" s="17">
        <f>'[1]Protokolas'!F11</f>
        <v>374</v>
      </c>
      <c r="G15" s="17">
        <f>'[1]Protokolas'!G11</f>
        <v>48</v>
      </c>
      <c r="H15" s="17">
        <f>'[1]Protokolas'!H11</f>
        <v>20.98</v>
      </c>
      <c r="I15" s="17">
        <f>'[1]Protokolas'!I11</f>
        <v>26</v>
      </c>
      <c r="J15" s="17">
        <f>'[1]Protokolas'!J11</f>
        <v>134</v>
      </c>
      <c r="K15" s="19">
        <f t="shared" si="0"/>
        <v>7</v>
      </c>
    </row>
    <row r="16" spans="1:11" ht="15">
      <c r="A16" s="17" t="str">
        <f>'[1]Protokolas'!A32</f>
        <v>krašuona</v>
      </c>
      <c r="B16" s="17" t="str">
        <f>'[1]Protokolas'!B32</f>
        <v>Pelanytė Aušra</v>
      </c>
      <c r="C16" s="18">
        <f>'[1]Protokolas'!C32</f>
        <v>39338</v>
      </c>
      <c r="D16" s="17">
        <f>'[1]Protokolas'!D32</f>
        <v>9.64</v>
      </c>
      <c r="E16" s="17">
        <f>'[1]Protokolas'!E32</f>
        <v>57</v>
      </c>
      <c r="F16" s="17">
        <f>'[1]Protokolas'!F32</f>
        <v>371</v>
      </c>
      <c r="G16" s="17">
        <f>'[1]Protokolas'!G32</f>
        <v>47</v>
      </c>
      <c r="H16" s="17">
        <f>'[1]Protokolas'!H32</f>
        <v>21.57</v>
      </c>
      <c r="I16" s="17">
        <f>'[1]Protokolas'!I32</f>
        <v>27</v>
      </c>
      <c r="J16" s="17">
        <f>'[1]Protokolas'!J32</f>
        <v>131</v>
      </c>
      <c r="K16" s="19">
        <f t="shared" si="0"/>
        <v>8</v>
      </c>
    </row>
    <row r="17" spans="1:11" ht="15">
      <c r="A17" s="17" t="str">
        <f>'[1]Protokolas'!A36</f>
        <v>krašuona</v>
      </c>
      <c r="B17" s="17" t="str">
        <f>'[1]Protokolas'!B36</f>
        <v>Giruckaitė Ieva</v>
      </c>
      <c r="C17" s="18">
        <f>'[1]Protokolas'!C36</f>
        <v>39306</v>
      </c>
      <c r="D17" s="17">
        <f>'[1]Protokolas'!D36</f>
        <v>9.63</v>
      </c>
      <c r="E17" s="17">
        <f>'[1]Protokolas'!E36</f>
        <v>57</v>
      </c>
      <c r="F17" s="17">
        <f>'[1]Protokolas'!F36</f>
        <v>398</v>
      </c>
      <c r="G17" s="17">
        <f>'[1]Protokolas'!G36</f>
        <v>56</v>
      </c>
      <c r="H17" s="17">
        <f>'[1]Protokolas'!H36</f>
        <v>14.65</v>
      </c>
      <c r="I17" s="17">
        <f>'[1]Protokolas'!I36</f>
        <v>13</v>
      </c>
      <c r="J17" s="17">
        <f>'[1]Protokolas'!J36</f>
        <v>126</v>
      </c>
      <c r="K17" s="19">
        <f t="shared" si="0"/>
        <v>9</v>
      </c>
    </row>
    <row r="18" spans="1:11" ht="15">
      <c r="A18" s="17" t="str">
        <f>'[1]Protokolas'!A35</f>
        <v>krašuona</v>
      </c>
      <c r="B18" s="17" t="str">
        <f>'[1]Protokolas'!B35</f>
        <v>Mamedova Zeina</v>
      </c>
      <c r="C18" s="18">
        <f>'[1]Protokolas'!C35</f>
        <v>38917</v>
      </c>
      <c r="D18" s="17">
        <f>'[1]Protokolas'!D35</f>
        <v>9.72</v>
      </c>
      <c r="E18" s="17">
        <f>'[1]Protokolas'!E35</f>
        <v>54</v>
      </c>
      <c r="F18" s="17">
        <f>'[1]Protokolas'!F35</f>
        <v>385</v>
      </c>
      <c r="G18" s="17">
        <f>'[1]Protokolas'!G35</f>
        <v>51</v>
      </c>
      <c r="H18" s="17">
        <f>'[1]Protokolas'!H35</f>
        <v>15.52</v>
      </c>
      <c r="I18" s="17">
        <f>'[1]Protokolas'!I35</f>
        <v>15</v>
      </c>
      <c r="J18" s="17">
        <f>'[1]Protokolas'!J35</f>
        <v>120</v>
      </c>
      <c r="K18" s="19">
        <f t="shared" si="0"/>
        <v>10</v>
      </c>
    </row>
    <row r="19" spans="1:11" ht="15">
      <c r="A19" s="17" t="str">
        <f>'[1]Protokolas'!A10</f>
        <v>aukš</v>
      </c>
      <c r="B19" s="17" t="str">
        <f>'[1]Protokolas'!B10</f>
        <v>Sabaliauskaitė Mantė</v>
      </c>
      <c r="C19" s="18">
        <f>'[1]Protokolas'!C10</f>
        <v>39358</v>
      </c>
      <c r="D19" s="17">
        <f>'[1]Protokolas'!D10</f>
        <v>10.01</v>
      </c>
      <c r="E19" s="17">
        <f>'[1]Protokolas'!E10</f>
        <v>46</v>
      </c>
      <c r="F19" s="17">
        <f>'[1]Protokolas'!F10</f>
        <v>408</v>
      </c>
      <c r="G19" s="17">
        <f>'[1]Protokolas'!G10</f>
        <v>59</v>
      </c>
      <c r="H19" s="17">
        <f>'[1]Protokolas'!H10</f>
        <v>14.7</v>
      </c>
      <c r="I19" s="17">
        <f>'[1]Protokolas'!I10</f>
        <v>14</v>
      </c>
      <c r="J19" s="17">
        <f>'[1]Protokolas'!J10</f>
        <v>119</v>
      </c>
      <c r="K19" s="19">
        <f t="shared" si="0"/>
        <v>11</v>
      </c>
    </row>
    <row r="20" spans="1:11" ht="15">
      <c r="A20" s="17" t="str">
        <f>'[1]Protokolas'!A21</f>
        <v>vyturiai</v>
      </c>
      <c r="B20" s="17" t="str">
        <f>'[1]Protokolas'!B21</f>
        <v>Dirmaitė Austėja</v>
      </c>
      <c r="C20" s="18">
        <f>'[1]Protokolas'!C21</f>
        <v>39470</v>
      </c>
      <c r="D20" s="17">
        <f>'[1]Protokolas'!D21</f>
        <v>10.05</v>
      </c>
      <c r="E20" s="17">
        <f>'[1]Protokolas'!E21</f>
        <v>46</v>
      </c>
      <c r="F20" s="17">
        <f>'[1]Protokolas'!F21</f>
        <v>394</v>
      </c>
      <c r="G20" s="17">
        <f>'[1]Protokolas'!G21</f>
        <v>54</v>
      </c>
      <c r="H20" s="17">
        <f>'[1]Protokolas'!H21</f>
        <v>17.63</v>
      </c>
      <c r="I20" s="17">
        <f>'[1]Protokolas'!I21</f>
        <v>19</v>
      </c>
      <c r="J20" s="17">
        <f>'[1]Protokolas'!J21</f>
        <v>119</v>
      </c>
      <c r="K20" s="19">
        <f t="shared" si="0"/>
        <v>12</v>
      </c>
    </row>
    <row r="21" spans="1:11" ht="15">
      <c r="A21" s="17" t="str">
        <f>'[1]Protokolas'!A34</f>
        <v>krašuona</v>
      </c>
      <c r="B21" s="17" t="str">
        <f>'[1]Protokolas'!B34</f>
        <v>Šumskaitė Gustė</v>
      </c>
      <c r="C21" s="18">
        <f>'[1]Protokolas'!C34</f>
        <v>39297</v>
      </c>
      <c r="D21" s="17">
        <f>'[1]Protokolas'!D34</f>
        <v>9.71</v>
      </c>
      <c r="E21" s="17">
        <f>'[1]Protokolas'!E34</f>
        <v>54</v>
      </c>
      <c r="F21" s="17">
        <f>'[1]Protokolas'!F34</f>
        <v>353</v>
      </c>
      <c r="G21" s="17">
        <f>'[1]Protokolas'!G34</f>
        <v>41</v>
      </c>
      <c r="H21" s="17">
        <f>'[1]Protokolas'!H34</f>
        <v>18.65</v>
      </c>
      <c r="I21" s="17">
        <f>'[1]Protokolas'!I34</f>
        <v>21</v>
      </c>
      <c r="J21" s="17">
        <f>'[1]Protokolas'!J34</f>
        <v>116</v>
      </c>
      <c r="K21" s="19">
        <f t="shared" si="0"/>
        <v>13</v>
      </c>
    </row>
    <row r="22" spans="1:11" ht="15">
      <c r="A22" s="17" t="str">
        <f>'[1]Protokolas'!A9</f>
        <v>aukš</v>
      </c>
      <c r="B22" s="17" t="str">
        <f>'[1]Protokolas'!B9</f>
        <v>Kirilovaitė Viltė</v>
      </c>
      <c r="C22" s="18">
        <f>'[1]Protokolas'!C9</f>
        <v>39147</v>
      </c>
      <c r="D22" s="17">
        <f>'[1]Protokolas'!D9</f>
        <v>10.06</v>
      </c>
      <c r="E22" s="17">
        <f>'[1]Protokolas'!E9</f>
        <v>46</v>
      </c>
      <c r="F22" s="17">
        <f>'[1]Protokolas'!F9</f>
        <v>364</v>
      </c>
      <c r="G22" s="17">
        <f>'[1]Protokolas'!G9</f>
        <v>44</v>
      </c>
      <c r="H22" s="17">
        <f>'[1]Protokolas'!H9</f>
        <v>20.33</v>
      </c>
      <c r="I22" s="17">
        <f>'[1]Protokolas'!I9</f>
        <v>24</v>
      </c>
      <c r="J22" s="17">
        <f>'[1]Protokolas'!J9</f>
        <v>114</v>
      </c>
      <c r="K22" s="19">
        <f t="shared" si="0"/>
        <v>14</v>
      </c>
    </row>
    <row r="23" spans="1:11" ht="15">
      <c r="A23" s="17" t="str">
        <f>'[1]Protokolas'!A13</f>
        <v>aukš</v>
      </c>
      <c r="B23" s="17" t="str">
        <f>'[1]Protokolas'!B13</f>
        <v>Guzelytė Rugilė</v>
      </c>
      <c r="C23" s="18">
        <f>'[1]Protokolas'!C13</f>
        <v>39678</v>
      </c>
      <c r="D23" s="17">
        <f>'[1]Protokolas'!D13</f>
        <v>10.44</v>
      </c>
      <c r="E23" s="17">
        <f>'[1]Protokolas'!E13</f>
        <v>36</v>
      </c>
      <c r="F23" s="17">
        <f>'[1]Protokolas'!F13</f>
        <v>319</v>
      </c>
      <c r="G23" s="17">
        <f>'[1]Protokolas'!G13</f>
        <v>29</v>
      </c>
      <c r="H23" s="17">
        <f>'[1]Protokolas'!H13</f>
        <v>14.62</v>
      </c>
      <c r="I23" s="17">
        <f>'[1]Protokolas'!I13</f>
        <v>13</v>
      </c>
      <c r="J23" s="17">
        <f>'[1]Protokolas'!J13</f>
        <v>78</v>
      </c>
      <c r="K23" s="19">
        <f t="shared" si="0"/>
        <v>15</v>
      </c>
    </row>
    <row r="24" spans="1:11" ht="15">
      <c r="A24" s="11"/>
      <c r="B24" s="1"/>
      <c r="C24" s="21"/>
      <c r="D24" s="22"/>
      <c r="E24" s="11"/>
      <c r="F24" s="11"/>
      <c r="G24" s="11"/>
      <c r="H24" s="11"/>
      <c r="I24" s="11"/>
      <c r="J24" s="11"/>
      <c r="K24" s="11"/>
    </row>
    <row r="25" spans="1:11" ht="12.75" customHeight="1">
      <c r="A25" s="11"/>
      <c r="B25" s="46" t="s">
        <v>11</v>
      </c>
      <c r="C25" s="46"/>
      <c r="D25" s="46"/>
      <c r="E25" s="46"/>
      <c r="F25" s="23"/>
      <c r="G25" s="23"/>
      <c r="H25" s="23"/>
      <c r="I25" s="47" t="str">
        <f>'[1]Protokolas'!G67</f>
        <v>Jurgita Kirilovienė</v>
      </c>
      <c r="J25" s="47"/>
      <c r="K25" s="47"/>
    </row>
    <row r="26" spans="1:11" ht="15">
      <c r="A26" s="11"/>
      <c r="B26" s="23"/>
      <c r="C26" s="23"/>
      <c r="D26" s="23"/>
      <c r="E26" s="23"/>
      <c r="F26" s="23"/>
      <c r="G26" s="23"/>
      <c r="H26" s="23"/>
      <c r="I26" s="23"/>
      <c r="J26" s="23"/>
      <c r="K26" s="11"/>
    </row>
    <row r="27" spans="1:11" ht="15">
      <c r="A27" s="11"/>
      <c r="B27" s="23"/>
      <c r="C27" s="23"/>
      <c r="D27" s="23"/>
      <c r="E27" s="23"/>
      <c r="F27" s="23"/>
      <c r="G27" s="23"/>
      <c r="H27" s="23"/>
      <c r="I27" s="23"/>
      <c r="J27" s="23"/>
      <c r="K27" s="11"/>
    </row>
    <row r="28" spans="1:10" ht="15">
      <c r="A28" s="21"/>
      <c r="B28" s="23"/>
      <c r="C28" s="23"/>
      <c r="D28" s="23"/>
      <c r="E28" s="23"/>
      <c r="F28" s="23"/>
      <c r="G28" s="23"/>
      <c r="H28" s="23"/>
      <c r="I28" s="23"/>
      <c r="J28" s="23"/>
    </row>
    <row r="29" spans="1:11" ht="12.75" customHeight="1">
      <c r="A29" s="21"/>
      <c r="B29" s="46" t="s">
        <v>12</v>
      </c>
      <c r="C29" s="46"/>
      <c r="D29" s="46"/>
      <c r="E29" s="46"/>
      <c r="F29" s="23"/>
      <c r="G29" s="23"/>
      <c r="H29" s="23"/>
      <c r="I29" s="47" t="str">
        <f>'[1]Protokolas'!G70</f>
        <v>Inga Valuntė</v>
      </c>
      <c r="J29" s="47"/>
      <c r="K29" s="47"/>
    </row>
    <row r="30" ht="15">
      <c r="A30" s="21"/>
    </row>
    <row r="31" ht="15">
      <c r="A31" s="21"/>
    </row>
    <row r="32" ht="15" hidden="1">
      <c r="A32" s="21"/>
    </row>
    <row r="33" ht="15" hidden="1">
      <c r="A33" s="21"/>
    </row>
    <row r="34" ht="15" hidden="1">
      <c r="A34" s="21"/>
    </row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</sheetData>
  <sheetProtection/>
  <mergeCells count="16">
    <mergeCell ref="B1:I1"/>
    <mergeCell ref="B3:F3"/>
    <mergeCell ref="I3:J3"/>
    <mergeCell ref="B5:I5"/>
    <mergeCell ref="A7:A8"/>
    <mergeCell ref="B7:B8"/>
    <mergeCell ref="C7:C8"/>
    <mergeCell ref="D7:E7"/>
    <mergeCell ref="F7:G7"/>
    <mergeCell ref="H7:I7"/>
    <mergeCell ref="J7:J8"/>
    <mergeCell ref="K7:K8"/>
    <mergeCell ref="B25:E25"/>
    <mergeCell ref="I25:K25"/>
    <mergeCell ref="B29:E29"/>
    <mergeCell ref="I29:K29"/>
  </mergeCells>
  <dataValidations count="1">
    <dataValidation allowBlank="1" showInputMessage="1" showErrorMessage="1" prompt="Sutrumpintas komandos pavadinimas" sqref="A9:J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D4" sqref="D4"/>
    </sheetView>
  </sheetViews>
  <sheetFormatPr defaultColWidth="0" defaultRowHeight="15" zeroHeight="1"/>
  <cols>
    <col min="1" max="1" width="7.8515625" style="0" customWidth="1"/>
    <col min="2" max="10" width="5.7109375" style="0" customWidth="1"/>
    <col min="11" max="11" width="8.421875" style="0" customWidth="1"/>
    <col min="12" max="12" width="9.28125" style="0" customWidth="1"/>
    <col min="13" max="13" width="8.57421875" style="0" customWidth="1"/>
    <col min="14" max="14" width="1.7109375" style="0" customWidth="1"/>
    <col min="15" max="16384" width="0" style="0" hidden="1" customWidth="1"/>
  </cols>
  <sheetData>
    <row r="1" spans="1:12" ht="41.25" customHeight="1">
      <c r="A1" s="25"/>
      <c r="B1" s="48" t="str">
        <f>'[1]Protokolas'!$B$1</f>
        <v>Utenos miesto mokyklų pradinių klasių mokinių lengvosios atletikos trikovės varžybos, skirtos Utenos DSC taurei laimėti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 customHeight="1">
      <c r="A2" s="2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3.25" customHeight="1">
      <c r="A3" s="9"/>
      <c r="B3" s="49" t="str">
        <f>'[1]Protokolas'!$B$3</f>
        <v>Utena, 2018-05-09</v>
      </c>
      <c r="C3" s="49"/>
      <c r="D3" s="49"/>
      <c r="E3" s="49"/>
      <c r="F3" s="49"/>
      <c r="G3" s="49"/>
      <c r="H3" s="49"/>
      <c r="I3" s="27"/>
      <c r="J3" s="27"/>
      <c r="K3" s="50" t="str">
        <f>'[1]Protokolas'!$I$3</f>
        <v>Merginos</v>
      </c>
      <c r="L3" s="50"/>
    </row>
    <row r="4" spans="1:12" ht="10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ht="33.75" customHeight="1">
      <c r="B5" s="59" t="s">
        <v>13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4" ht="27.75" customHeight="1">
      <c r="A6" s="28" t="s">
        <v>14</v>
      </c>
      <c r="B6" s="60" t="s">
        <v>1</v>
      </c>
      <c r="C6" s="60"/>
      <c r="D6" s="60"/>
      <c r="E6" s="60"/>
      <c r="F6" s="60"/>
      <c r="G6" s="60"/>
      <c r="H6" s="60"/>
      <c r="I6" s="60"/>
      <c r="J6" s="60"/>
      <c r="K6" s="60"/>
      <c r="L6" s="28" t="s">
        <v>10</v>
      </c>
      <c r="M6" s="28" t="s">
        <v>8</v>
      </c>
      <c r="N6" s="23"/>
    </row>
    <row r="7" spans="1:14" ht="19.5" customHeight="1">
      <c r="A7" s="28">
        <v>1</v>
      </c>
      <c r="B7" s="29" t="str">
        <f>'[1]Protokolas'!B17</f>
        <v>Vyturių progimnazija</v>
      </c>
      <c r="C7" s="30"/>
      <c r="D7" s="30"/>
      <c r="E7" s="30"/>
      <c r="F7" s="30"/>
      <c r="G7" s="30"/>
      <c r="H7" s="30"/>
      <c r="I7" s="30"/>
      <c r="J7" s="30"/>
      <c r="K7" s="31"/>
      <c r="L7" s="28">
        <f>'[1]Protokolas'!J17</f>
        <v>663</v>
      </c>
      <c r="M7" s="28">
        <v>1</v>
      </c>
      <c r="N7" s="23"/>
    </row>
    <row r="8" spans="1:14" ht="19.5" customHeight="1">
      <c r="A8" s="28">
        <f>SUM(A7,1)</f>
        <v>2</v>
      </c>
      <c r="B8" s="29" t="str">
        <f>'[1]Protokolas'!B5</f>
        <v>Aukštakalnio pradinė m-kla</v>
      </c>
      <c r="C8" s="30"/>
      <c r="D8" s="30"/>
      <c r="E8" s="30"/>
      <c r="F8" s="30"/>
      <c r="G8" s="30"/>
      <c r="H8" s="30"/>
      <c r="I8" s="30"/>
      <c r="J8" s="30"/>
      <c r="K8" s="31"/>
      <c r="L8" s="28">
        <f>'[1]Protokolas'!J5</f>
        <v>521</v>
      </c>
      <c r="M8" s="28">
        <f>SUM(M7,1)</f>
        <v>2</v>
      </c>
      <c r="N8" s="23"/>
    </row>
    <row r="9" spans="1:14" ht="19.5" customHeight="1">
      <c r="A9" s="28">
        <f>SUM(A8,1)</f>
        <v>3</v>
      </c>
      <c r="B9" s="29" t="str">
        <f>'[1]Protokolas'!B28</f>
        <v>Krašuonos progimnazija</v>
      </c>
      <c r="C9" s="30"/>
      <c r="D9" s="30"/>
      <c r="E9" s="30"/>
      <c r="F9" s="30"/>
      <c r="G9" s="30"/>
      <c r="H9" s="30"/>
      <c r="I9" s="30"/>
      <c r="J9" s="30"/>
      <c r="K9" s="31"/>
      <c r="L9" s="28">
        <f>'[1]Protokolas'!J28</f>
        <v>514</v>
      </c>
      <c r="M9" s="28">
        <f>SUM(M8,1)</f>
        <v>3</v>
      </c>
      <c r="N9" s="23"/>
    </row>
    <row r="10" spans="1:14" ht="19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9.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9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9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9.5" customHeight="1">
      <c r="A14" s="23"/>
      <c r="B14" s="23"/>
      <c r="C14" s="46" t="s">
        <v>11</v>
      </c>
      <c r="D14" s="46"/>
      <c r="E14" s="46"/>
      <c r="F14" s="46"/>
      <c r="G14" s="23"/>
      <c r="H14" s="23"/>
      <c r="I14" s="23"/>
      <c r="J14" s="46" t="str">
        <f>'[1]Protokolas'!G67</f>
        <v>Jurgita Kirilovienė</v>
      </c>
      <c r="K14" s="46"/>
      <c r="L14" s="46"/>
      <c r="M14" s="46"/>
      <c r="N14" s="23"/>
    </row>
    <row r="15" spans="1:14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9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5">
      <c r="A18" s="23"/>
      <c r="B18" s="23"/>
      <c r="C18" s="46" t="s">
        <v>15</v>
      </c>
      <c r="D18" s="46"/>
      <c r="E18" s="46"/>
      <c r="F18" s="46"/>
      <c r="G18" s="23"/>
      <c r="H18" s="23"/>
      <c r="I18" s="23"/>
      <c r="J18" s="46" t="str">
        <f>'[1]Protokolas'!G70</f>
        <v>Inga Valuntė</v>
      </c>
      <c r="K18" s="46"/>
      <c r="L18" s="46"/>
      <c r="M18" s="46"/>
      <c r="N18" s="23"/>
    </row>
    <row r="19" spans="1:14" ht="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ht="15">
      <c r="N28" s="23"/>
    </row>
    <row r="29" ht="15">
      <c r="N29" s="23"/>
    </row>
    <row r="30" ht="15">
      <c r="N30" s="23"/>
    </row>
    <row r="31" ht="15">
      <c r="N31" s="23"/>
    </row>
    <row r="32" ht="15">
      <c r="N32" s="23"/>
    </row>
    <row r="33" ht="15">
      <c r="N33" s="23"/>
    </row>
    <row r="34" ht="15" hidden="1">
      <c r="N34" s="23"/>
    </row>
    <row r="35" ht="15" hidden="1">
      <c r="N35" s="23"/>
    </row>
    <row r="36" ht="15" hidden="1">
      <c r="N36" s="23"/>
    </row>
    <row r="37" ht="15" hidden="1"/>
    <row r="38" ht="15" hidden="1"/>
    <row r="39" ht="15" hidden="1"/>
    <row r="40" ht="15" hidden="1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</sheetData>
  <sheetProtection/>
  <mergeCells count="9">
    <mergeCell ref="C18:F18"/>
    <mergeCell ref="J18:M18"/>
    <mergeCell ref="B1:L1"/>
    <mergeCell ref="B3:H3"/>
    <mergeCell ref="K3:L3"/>
    <mergeCell ref="B5:L5"/>
    <mergeCell ref="B6:K6"/>
    <mergeCell ref="C14:F14"/>
    <mergeCell ref="J14:M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C36" sqref="C36"/>
    </sheetView>
  </sheetViews>
  <sheetFormatPr defaultColWidth="0" defaultRowHeight="15" zeroHeight="1"/>
  <cols>
    <col min="1" max="1" width="9.28125" style="24" customWidth="1"/>
    <col min="2" max="2" width="21.57421875" style="4" customWidth="1"/>
    <col min="3" max="3" width="9.57421875" style="4" customWidth="1"/>
    <col min="4" max="4" width="6.140625" style="4" customWidth="1"/>
    <col min="5" max="6" width="6.28125" style="4" customWidth="1"/>
    <col min="7" max="7" width="6.8515625" style="4" customWidth="1"/>
    <col min="8" max="9" width="6.28125" style="4" customWidth="1"/>
    <col min="10" max="11" width="5.7109375" style="4" customWidth="1"/>
    <col min="12" max="12" width="5.8515625" style="4" customWidth="1"/>
    <col min="13" max="13" width="6.28125" style="4" customWidth="1"/>
    <col min="14" max="14" width="7.00390625" style="4" customWidth="1"/>
    <col min="15" max="15" width="5.28125" style="4" customWidth="1"/>
    <col min="16" max="16" width="0.85546875" style="4" customWidth="1"/>
    <col min="17" max="16384" width="0" style="4" hidden="1" customWidth="1"/>
  </cols>
  <sheetData>
    <row r="1" spans="1:15" ht="36" customHeight="1">
      <c r="A1" s="66" t="str">
        <f>'[2]Protokolas'!A1</f>
        <v>Utenos miesto mokyklų pradinių klasių mokinių lengvosios atletikos trikovės varžybos, skirtos Utenos DSC taurei laimėti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1.25" customHeight="1">
      <c r="A2" s="5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7"/>
    </row>
    <row r="3" spans="1:15" ht="16.5" customHeight="1">
      <c r="A3" s="8"/>
      <c r="B3" s="67" t="str">
        <f>'[2]Protokolas'!$B$3</f>
        <v>Utena, 2018-05-09</v>
      </c>
      <c r="C3" s="67"/>
      <c r="D3" s="67"/>
      <c r="E3" s="67"/>
      <c r="F3" s="67"/>
      <c r="G3" s="67"/>
      <c r="H3" s="67"/>
      <c r="I3" s="67"/>
      <c r="J3" s="67"/>
      <c r="K3" s="33"/>
      <c r="L3" s="33"/>
      <c r="M3" s="68" t="str">
        <f>'[2]Protokolas'!$I$3</f>
        <v>Berniukai</v>
      </c>
      <c r="N3" s="68"/>
      <c r="O3" s="3"/>
    </row>
    <row r="4" spans="1:15" ht="8.25" customHeight="1">
      <c r="A4" s="8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3"/>
    </row>
    <row r="5" spans="1:15" ht="22.5" customHeight="1">
      <c r="A5" s="11"/>
      <c r="B5" s="51" t="s">
        <v>0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11"/>
      <c r="O5" s="11"/>
    </row>
    <row r="6" spans="1:15" ht="9.75" customHeight="1" thickBot="1">
      <c r="A6" s="11"/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1"/>
      <c r="O6" s="11"/>
    </row>
    <row r="7" spans="1:11" ht="14.25" customHeight="1">
      <c r="A7" s="52" t="s">
        <v>1</v>
      </c>
      <c r="B7" s="42" t="s">
        <v>2</v>
      </c>
      <c r="C7" s="54" t="s">
        <v>3</v>
      </c>
      <c r="D7" s="56" t="s">
        <v>4</v>
      </c>
      <c r="E7" s="57"/>
      <c r="F7" s="69" t="s">
        <v>5</v>
      </c>
      <c r="G7" s="70"/>
      <c r="H7" s="71" t="s">
        <v>6</v>
      </c>
      <c r="I7" s="72"/>
      <c r="J7" s="34" t="s">
        <v>16</v>
      </c>
      <c r="K7" s="44" t="s">
        <v>8</v>
      </c>
    </row>
    <row r="8" spans="1:11" ht="15" customHeight="1" thickBot="1">
      <c r="A8" s="53"/>
      <c r="B8" s="43"/>
      <c r="C8" s="55"/>
      <c r="D8" s="13" t="s">
        <v>9</v>
      </c>
      <c r="E8" s="14" t="s">
        <v>10</v>
      </c>
      <c r="F8" s="35" t="s">
        <v>9</v>
      </c>
      <c r="G8" s="36" t="s">
        <v>10</v>
      </c>
      <c r="H8" s="37" t="s">
        <v>9</v>
      </c>
      <c r="I8" s="38" t="s">
        <v>10</v>
      </c>
      <c r="J8" s="39" t="s">
        <v>17</v>
      </c>
      <c r="K8" s="61"/>
    </row>
    <row r="9" spans="1:11" ht="15">
      <c r="A9" s="17" t="str">
        <f>'[2]Protokolas'!A10</f>
        <v>Aukštakalnis</v>
      </c>
      <c r="B9" s="17" t="str">
        <f>'[2]Protokolas'!B10</f>
        <v>Nikita Stefanec</v>
      </c>
      <c r="C9" s="18">
        <f>'[2]Protokolas'!C10</f>
        <v>39159</v>
      </c>
      <c r="D9" s="17">
        <f>'[2]Protokolas'!D10</f>
        <v>9.07</v>
      </c>
      <c r="E9" s="17">
        <f>'[2]Protokolas'!E10</f>
        <v>52</v>
      </c>
      <c r="F9" s="17">
        <f>'[2]Protokolas'!F10</f>
        <v>486</v>
      </c>
      <c r="G9" s="17">
        <f>'[2]Protokolas'!G10</f>
        <v>57</v>
      </c>
      <c r="H9" s="17">
        <f>'[2]Protokolas'!H10</f>
        <v>30.22</v>
      </c>
      <c r="I9" s="17">
        <f>'[2]Protokolas'!I10</f>
        <v>28</v>
      </c>
      <c r="J9" s="17">
        <f aca="true" t="shared" si="0" ref="J9:J28">SUM(E9+G9+I9)</f>
        <v>137</v>
      </c>
      <c r="K9" s="19">
        <v>1</v>
      </c>
    </row>
    <row r="10" spans="1:11" ht="15">
      <c r="A10" s="17" t="str">
        <f>'[2]Protokolas'!A21</f>
        <v>Vyturiai</v>
      </c>
      <c r="B10" s="17" t="str">
        <f>'[2]Protokolas'!B21</f>
        <v>Žygimantas Šeduikis</v>
      </c>
      <c r="C10" s="18">
        <f>'[2]Protokolas'!C21</f>
        <v>39622</v>
      </c>
      <c r="D10" s="17">
        <f>'[2]Protokolas'!D21</f>
        <v>9.23</v>
      </c>
      <c r="E10" s="17">
        <f>'[2]Protokolas'!E21</f>
        <v>46</v>
      </c>
      <c r="F10" s="17">
        <f>'[2]Protokolas'!F21</f>
        <v>486</v>
      </c>
      <c r="G10" s="17">
        <f>'[2]Protokolas'!G21</f>
        <v>57</v>
      </c>
      <c r="H10" s="17">
        <f>'[2]Protokolas'!H21</f>
        <v>33.92</v>
      </c>
      <c r="I10" s="17">
        <f>'[2]Protokolas'!I21</f>
        <v>33</v>
      </c>
      <c r="J10" s="17">
        <f t="shared" si="0"/>
        <v>136</v>
      </c>
      <c r="K10" s="19">
        <f>K9+1</f>
        <v>2</v>
      </c>
    </row>
    <row r="11" spans="1:11" ht="15">
      <c r="A11" s="17" t="str">
        <f>'[2]Protokolas'!A22</f>
        <v>Vyturiai</v>
      </c>
      <c r="B11" s="17" t="str">
        <f>'[2]Protokolas'!B22</f>
        <v>Eitvydas Paragys</v>
      </c>
      <c r="C11" s="18">
        <f>'[2]Protokolas'!C22</f>
        <v>39169</v>
      </c>
      <c r="D11" s="17">
        <f>'[2]Protokolas'!D22</f>
        <v>9.2</v>
      </c>
      <c r="E11" s="17">
        <f>'[2]Protokolas'!E22</f>
        <v>46</v>
      </c>
      <c r="F11" s="17">
        <f>'[2]Protokolas'!F22</f>
        <v>463</v>
      </c>
      <c r="G11" s="17">
        <f>'[2]Protokolas'!G22</f>
        <v>50</v>
      </c>
      <c r="H11" s="17">
        <f>'[2]Protokolas'!H22</f>
        <v>34.85</v>
      </c>
      <c r="I11" s="17">
        <f>'[2]Protokolas'!I22</f>
        <v>34</v>
      </c>
      <c r="J11" s="17">
        <f t="shared" si="0"/>
        <v>130</v>
      </c>
      <c r="K11" s="19">
        <f aca="true" t="shared" si="1" ref="K11:K28">SUM(K10,1)</f>
        <v>3</v>
      </c>
    </row>
    <row r="12" spans="1:11" ht="15">
      <c r="A12" s="17" t="str">
        <f>'[2]Protokolas'!A23</f>
        <v>Vyturiai</v>
      </c>
      <c r="B12" s="17" t="str">
        <f>'[2]Protokolas'!B23</f>
        <v>Joris Naruševičius</v>
      </c>
      <c r="C12" s="18">
        <f>'[2]Protokolas'!C23</f>
        <v>39354</v>
      </c>
      <c r="D12" s="17">
        <f>'[2]Protokolas'!D23</f>
        <v>9.22</v>
      </c>
      <c r="E12" s="17">
        <f>'[2]Protokolas'!E23</f>
        <v>46</v>
      </c>
      <c r="F12" s="17">
        <f>'[2]Protokolas'!F23</f>
        <v>442</v>
      </c>
      <c r="G12" s="17">
        <f>'[2]Protokolas'!G23</f>
        <v>43</v>
      </c>
      <c r="H12" s="17">
        <f>'[2]Protokolas'!H23</f>
        <v>35.7</v>
      </c>
      <c r="I12" s="17">
        <f>'[2]Protokolas'!I23</f>
        <v>35</v>
      </c>
      <c r="J12" s="17">
        <f t="shared" si="0"/>
        <v>124</v>
      </c>
      <c r="K12" s="19">
        <f t="shared" si="1"/>
        <v>4</v>
      </c>
    </row>
    <row r="13" spans="1:11" ht="15">
      <c r="A13" s="17" t="str">
        <f>'[2]Protokolas'!A49</f>
        <v>Žiburys</v>
      </c>
      <c r="B13" s="17" t="str">
        <f>'[2]Protokolas'!B49</f>
        <v>Ignas Urbonas</v>
      </c>
      <c r="C13" s="18">
        <f>'[2]Protokolas'!C49</f>
        <v>39408</v>
      </c>
      <c r="D13" s="17">
        <f>'[2]Protokolas'!D49</f>
        <v>9.45</v>
      </c>
      <c r="E13" s="17">
        <f>'[2]Protokolas'!E49</f>
        <v>41</v>
      </c>
      <c r="F13" s="17">
        <f>'[2]Protokolas'!F49</f>
        <v>443</v>
      </c>
      <c r="G13" s="17">
        <f>'[2]Protokolas'!G49</f>
        <v>43</v>
      </c>
      <c r="H13" s="17">
        <f>'[2]Protokolas'!H49</f>
        <v>37.75</v>
      </c>
      <c r="I13" s="17">
        <f>'[2]Protokolas'!I49</f>
        <v>38</v>
      </c>
      <c r="J13" s="17">
        <f t="shared" si="0"/>
        <v>122</v>
      </c>
      <c r="K13" s="19">
        <f t="shared" si="1"/>
        <v>5</v>
      </c>
    </row>
    <row r="14" spans="1:11" ht="15">
      <c r="A14" s="17" t="str">
        <f>'[2]Protokolas'!A48</f>
        <v>Žiburys</v>
      </c>
      <c r="B14" s="17" t="str">
        <f>'[2]Protokolas'!B48</f>
        <v>Adrijus Merkelis</v>
      </c>
      <c r="C14" s="18">
        <f>'[2]Protokolas'!C48</f>
        <v>39414</v>
      </c>
      <c r="D14" s="17">
        <f>'[2]Protokolas'!D48</f>
        <v>9.44</v>
      </c>
      <c r="E14" s="17">
        <f>'[2]Protokolas'!E48</f>
        <v>41</v>
      </c>
      <c r="F14" s="17">
        <f>'[2]Protokolas'!F48</f>
        <v>442</v>
      </c>
      <c r="G14" s="17">
        <f>'[2]Protokolas'!G48</f>
        <v>43</v>
      </c>
      <c r="H14" s="17">
        <f>'[2]Protokolas'!H48</f>
        <v>34.16</v>
      </c>
      <c r="I14" s="17">
        <f>'[2]Protokolas'!I48</f>
        <v>34</v>
      </c>
      <c r="J14" s="17">
        <f t="shared" si="0"/>
        <v>118</v>
      </c>
      <c r="K14" s="19">
        <f t="shared" si="1"/>
        <v>6</v>
      </c>
    </row>
    <row r="15" spans="1:11" ht="15">
      <c r="A15" s="17" t="str">
        <f>'[2]Protokolas'!A24</f>
        <v>Vyturiai</v>
      </c>
      <c r="B15" s="17" t="str">
        <f>'[2]Protokolas'!B24</f>
        <v>Erikas Sinkevičius</v>
      </c>
      <c r="C15" s="18">
        <f>'[2]Protokolas'!C24</f>
        <v>39141</v>
      </c>
      <c r="D15" s="17">
        <f>'[2]Protokolas'!D24</f>
        <v>9.48</v>
      </c>
      <c r="E15" s="17">
        <f>'[2]Protokolas'!E24</f>
        <v>41</v>
      </c>
      <c r="F15" s="17">
        <f>'[2]Protokolas'!F24</f>
        <v>422</v>
      </c>
      <c r="G15" s="17">
        <f>'[2]Protokolas'!G24</f>
        <v>36</v>
      </c>
      <c r="H15" s="17">
        <f>'[2]Protokolas'!H24</f>
        <v>38.65</v>
      </c>
      <c r="I15" s="17">
        <f>'[2]Protokolas'!I24</f>
        <v>40</v>
      </c>
      <c r="J15" s="17">
        <f t="shared" si="0"/>
        <v>117</v>
      </c>
      <c r="K15" s="19">
        <f t="shared" si="1"/>
        <v>7</v>
      </c>
    </row>
    <row r="16" spans="1:11" ht="15">
      <c r="A16" s="17" t="str">
        <f>'[2]Protokolas'!A45</f>
        <v>Žiburys</v>
      </c>
      <c r="B16" s="17" t="str">
        <f>'[2]Protokolas'!B45</f>
        <v>Aironas Masys</v>
      </c>
      <c r="C16" s="18">
        <f>'[2]Protokolas'!C45</f>
        <v>39179</v>
      </c>
      <c r="D16" s="17">
        <f>'[2]Protokolas'!D45</f>
        <v>9.31</v>
      </c>
      <c r="E16" s="17">
        <f>'[2]Protokolas'!E45</f>
        <v>44</v>
      </c>
      <c r="F16" s="17">
        <f>'[2]Protokolas'!F45</f>
        <v>438</v>
      </c>
      <c r="G16" s="17">
        <f>'[2]Protokolas'!G45</f>
        <v>41</v>
      </c>
      <c r="H16" s="17">
        <f>'[2]Protokolas'!H45</f>
        <v>30.84</v>
      </c>
      <c r="I16" s="17">
        <f>'[2]Protokolas'!I45</f>
        <v>28</v>
      </c>
      <c r="J16" s="17">
        <f t="shared" si="0"/>
        <v>113</v>
      </c>
      <c r="K16" s="19">
        <f t="shared" si="1"/>
        <v>8</v>
      </c>
    </row>
    <row r="17" spans="1:11" ht="15">
      <c r="A17" s="17" t="str">
        <f>'[2]Protokolas'!A25</f>
        <v>Vyturiai</v>
      </c>
      <c r="B17" s="17" t="str">
        <f>'[2]Protokolas'!B25</f>
        <v>Rokas Karlauskas</v>
      </c>
      <c r="C17" s="18">
        <f>'[2]Protokolas'!C25</f>
        <v>39100</v>
      </c>
      <c r="D17" s="17">
        <f>'[2]Protokolas'!D25</f>
        <v>9.49</v>
      </c>
      <c r="E17" s="17">
        <f>'[2]Protokolas'!E25</f>
        <v>41</v>
      </c>
      <c r="F17" s="17">
        <f>'[2]Protokolas'!F25</f>
        <v>413</v>
      </c>
      <c r="G17" s="17">
        <f>'[2]Protokolas'!G25</f>
        <v>33</v>
      </c>
      <c r="H17" s="17">
        <f>'[2]Protokolas'!H25</f>
        <v>34.9</v>
      </c>
      <c r="I17" s="17">
        <f>'[2]Protokolas'!I25</f>
        <v>34</v>
      </c>
      <c r="J17" s="17">
        <f t="shared" si="0"/>
        <v>108</v>
      </c>
      <c r="K17" s="19">
        <f t="shared" si="1"/>
        <v>9</v>
      </c>
    </row>
    <row r="18" spans="1:11" ht="15">
      <c r="A18" s="17" t="str">
        <f>'[2]Protokolas'!A11</f>
        <v>Aukštakalnis</v>
      </c>
      <c r="B18" s="17" t="str">
        <f>'[2]Protokolas'!B11</f>
        <v>Mingas Budrys</v>
      </c>
      <c r="C18" s="18">
        <f>'[2]Protokolas'!C11</f>
        <v>39520</v>
      </c>
      <c r="D18" s="17">
        <f>'[2]Protokolas'!D11</f>
        <v>9.37</v>
      </c>
      <c r="E18" s="17">
        <f>'[2]Protokolas'!E11</f>
        <v>44</v>
      </c>
      <c r="F18" s="17">
        <f>'[2]Protokolas'!F11</f>
        <v>472</v>
      </c>
      <c r="G18" s="17">
        <f>'[2]Protokolas'!G11</f>
        <v>53</v>
      </c>
      <c r="H18" s="17">
        <f>'[2]Protokolas'!H11</f>
        <v>15.1</v>
      </c>
      <c r="I18" s="17">
        <f>'[2]Protokolas'!I11</f>
        <v>7</v>
      </c>
      <c r="J18" s="17">
        <f t="shared" si="0"/>
        <v>104</v>
      </c>
      <c r="K18" s="19">
        <f t="shared" si="1"/>
        <v>10</v>
      </c>
    </row>
    <row r="19" spans="1:11" ht="15">
      <c r="A19" s="17" t="str">
        <f>'[2]Protokolas'!A46</f>
        <v>Žiburys</v>
      </c>
      <c r="B19" s="17" t="str">
        <f>'[2]Protokolas'!B46</f>
        <v>Benediktas Stundžia</v>
      </c>
      <c r="C19" s="18">
        <f>'[2]Protokolas'!C46</f>
        <v>39162</v>
      </c>
      <c r="D19" s="17">
        <f>'[2]Protokolas'!D46</f>
        <v>9.38</v>
      </c>
      <c r="E19" s="17">
        <f>'[2]Protokolas'!E46</f>
        <v>44</v>
      </c>
      <c r="F19" s="17">
        <f>'[2]Protokolas'!F46</f>
        <v>439</v>
      </c>
      <c r="G19" s="17">
        <f>'[2]Protokolas'!G46</f>
        <v>42</v>
      </c>
      <c r="H19" s="17">
        <f>'[2]Protokolas'!H46</f>
        <v>23.92</v>
      </c>
      <c r="I19" s="17">
        <f>'[2]Protokolas'!I46</f>
        <v>18</v>
      </c>
      <c r="J19" s="17">
        <f t="shared" si="0"/>
        <v>104</v>
      </c>
      <c r="K19" s="19">
        <f t="shared" si="1"/>
        <v>11</v>
      </c>
    </row>
    <row r="20" spans="1:11" ht="15">
      <c r="A20" s="17" t="str">
        <f>'[2]Protokolas'!A13</f>
        <v>Aukštakalnis</v>
      </c>
      <c r="B20" s="17" t="str">
        <f>'[2]Protokolas'!B13</f>
        <v>Aivaras Raguotis</v>
      </c>
      <c r="C20" s="18">
        <f>'[2]Protokolas'!C13</f>
        <v>39678</v>
      </c>
      <c r="D20" s="17">
        <f>'[2]Protokolas'!D13</f>
        <v>9.42</v>
      </c>
      <c r="E20" s="17">
        <f>'[2]Protokolas'!E13</f>
        <v>41</v>
      </c>
      <c r="F20" s="17">
        <f>'[2]Protokolas'!F13</f>
        <v>427</v>
      </c>
      <c r="G20" s="17">
        <f>'[2]Protokolas'!G13</f>
        <v>38</v>
      </c>
      <c r="H20" s="17">
        <f>'[2]Protokolas'!H13</f>
        <v>25.77</v>
      </c>
      <c r="I20" s="17">
        <f>'[2]Protokolas'!I13</f>
        <v>21</v>
      </c>
      <c r="J20" s="17">
        <f t="shared" si="0"/>
        <v>100</v>
      </c>
      <c r="K20" s="19">
        <f t="shared" si="1"/>
        <v>12</v>
      </c>
    </row>
    <row r="21" spans="1:11" ht="15">
      <c r="A21" s="17" t="str">
        <f>'[2]Protokolas'!A38</f>
        <v>Krašuona</v>
      </c>
      <c r="B21" s="17" t="str">
        <f>'[2]Protokolas'!B38</f>
        <v>Mikas Šinkūnas</v>
      </c>
      <c r="C21" s="18">
        <f>'[2]Protokolas'!C38</f>
        <v>39219</v>
      </c>
      <c r="D21" s="17">
        <f>'[2]Protokolas'!D38</f>
        <v>9.48</v>
      </c>
      <c r="E21" s="17">
        <f>'[2]Protokolas'!E38</f>
        <v>41</v>
      </c>
      <c r="F21" s="17">
        <f>'[2]Protokolas'!F38</f>
        <v>400</v>
      </c>
      <c r="G21" s="17">
        <f>'[2]Protokolas'!G38</f>
        <v>29</v>
      </c>
      <c r="H21" s="17">
        <f>'[2]Protokolas'!H38</f>
        <v>31.94</v>
      </c>
      <c r="I21" s="17">
        <f>'[2]Protokolas'!I38</f>
        <v>30</v>
      </c>
      <c r="J21" s="17">
        <f t="shared" si="0"/>
        <v>100</v>
      </c>
      <c r="K21" s="19">
        <f t="shared" si="1"/>
        <v>13</v>
      </c>
    </row>
    <row r="22" spans="1:11" ht="15">
      <c r="A22" s="17" t="str">
        <f>'[2]Protokolas'!A37</f>
        <v>Krašuona</v>
      </c>
      <c r="B22" s="17" t="str">
        <f>'[2]Protokolas'!B37</f>
        <v>Dominykas Kviklys</v>
      </c>
      <c r="C22" s="18">
        <f>'[2]Protokolas'!C37</f>
        <v>39424</v>
      </c>
      <c r="D22" s="17">
        <f>'[2]Protokolas'!D37</f>
        <v>9.53</v>
      </c>
      <c r="E22" s="17">
        <f>'[2]Protokolas'!E37</f>
        <v>38</v>
      </c>
      <c r="F22" s="17">
        <f>'[2]Protokolas'!F37</f>
        <v>397</v>
      </c>
      <c r="G22" s="17">
        <f>'[2]Protokolas'!G37</f>
        <v>28</v>
      </c>
      <c r="H22" s="17">
        <f>'[2]Protokolas'!H37</f>
        <v>34.04</v>
      </c>
      <c r="I22" s="17">
        <f>'[2]Protokolas'!I37</f>
        <v>34</v>
      </c>
      <c r="J22" s="17">
        <f t="shared" si="0"/>
        <v>100</v>
      </c>
      <c r="K22" s="19">
        <f t="shared" si="1"/>
        <v>14</v>
      </c>
    </row>
    <row r="23" spans="1:11" ht="15">
      <c r="A23" s="17" t="str">
        <f>'[2]Protokolas'!A12</f>
        <v>Aukštakalnis</v>
      </c>
      <c r="B23" s="17" t="str">
        <f>'[2]Protokolas'!B12</f>
        <v>Titas Labakojis</v>
      </c>
      <c r="C23" s="18">
        <f>'[2]Protokolas'!C12</f>
        <v>39209</v>
      </c>
      <c r="D23" s="17">
        <f>'[2]Protokolas'!D12</f>
        <v>9.38</v>
      </c>
      <c r="E23" s="17">
        <f>'[2]Protokolas'!E12</f>
        <v>44</v>
      </c>
      <c r="F23" s="17">
        <f>'[2]Protokolas'!F12</f>
        <v>424</v>
      </c>
      <c r="G23" s="17">
        <f>'[2]Protokolas'!G12</f>
        <v>37</v>
      </c>
      <c r="H23" s="17">
        <f>'[2]Protokolas'!H12</f>
        <v>22.32</v>
      </c>
      <c r="I23" s="17">
        <f>'[2]Protokolas'!I12</f>
        <v>17</v>
      </c>
      <c r="J23" s="17">
        <f t="shared" si="0"/>
        <v>98</v>
      </c>
      <c r="K23" s="19">
        <f t="shared" si="1"/>
        <v>15</v>
      </c>
    </row>
    <row r="24" spans="1:11" ht="15">
      <c r="A24" s="17" t="str">
        <f>'[2]Protokolas'!A36</f>
        <v>Krašuona</v>
      </c>
      <c r="B24" s="17" t="str">
        <f>'[2]Protokolas'!B36</f>
        <v>Normantas Juršys</v>
      </c>
      <c r="C24" s="18">
        <f>'[2]Protokolas'!C36</f>
        <v>39619</v>
      </c>
      <c r="D24" s="17">
        <f>'[2]Protokolas'!D36</f>
        <v>9.82</v>
      </c>
      <c r="E24" s="17">
        <f>'[2]Protokolas'!E36</f>
        <v>31</v>
      </c>
      <c r="F24" s="17">
        <f>'[2]Protokolas'!F36</f>
        <v>433</v>
      </c>
      <c r="G24" s="17">
        <f>'[2]Protokolas'!G36</f>
        <v>40</v>
      </c>
      <c r="H24" s="17">
        <f>'[2]Protokolas'!H36</f>
        <v>29.1</v>
      </c>
      <c r="I24" s="17">
        <f>'[2]Protokolas'!I36</f>
        <v>27</v>
      </c>
      <c r="J24" s="17">
        <f t="shared" si="0"/>
        <v>98</v>
      </c>
      <c r="K24" s="19">
        <f t="shared" si="1"/>
        <v>16</v>
      </c>
    </row>
    <row r="25" spans="1:11" ht="15">
      <c r="A25" s="17" t="str">
        <f>'[2]Protokolas'!A34</f>
        <v>Krašuona</v>
      </c>
      <c r="B25" s="17" t="str">
        <f>'[2]Protokolas'!B34</f>
        <v>Orestas Zakarovskij</v>
      </c>
      <c r="C25" s="18">
        <f>'[2]Protokolas'!C34</f>
        <v>39202</v>
      </c>
      <c r="D25" s="17">
        <f>'[2]Protokolas'!D34</f>
        <v>9.82</v>
      </c>
      <c r="E25" s="17">
        <f>'[2]Protokolas'!E34</f>
        <v>31</v>
      </c>
      <c r="F25" s="17">
        <f>'[2]Protokolas'!F34</f>
        <v>382</v>
      </c>
      <c r="G25" s="17">
        <f>'[2]Protokolas'!G34</f>
        <v>23</v>
      </c>
      <c r="H25" s="17">
        <f>'[2]Protokolas'!H34</f>
        <v>39.37</v>
      </c>
      <c r="I25" s="17">
        <f>'[2]Protokolas'!I34</f>
        <v>41</v>
      </c>
      <c r="J25" s="17">
        <f t="shared" si="0"/>
        <v>95</v>
      </c>
      <c r="K25" s="19">
        <f t="shared" si="1"/>
        <v>17</v>
      </c>
    </row>
    <row r="26" spans="1:11" ht="15">
      <c r="A26" s="17" t="str">
        <f>'[2]Protokolas'!A9</f>
        <v>Aukštakalnis</v>
      </c>
      <c r="B26" s="17" t="str">
        <f>'[2]Protokolas'!B9</f>
        <v>Dovydas Grybauskas</v>
      </c>
      <c r="C26" s="18">
        <f>'[2]Protokolas'!C9</f>
        <v>39198</v>
      </c>
      <c r="D26" s="17">
        <f>'[2]Protokolas'!D9</f>
        <v>9.41</v>
      </c>
      <c r="E26" s="17">
        <f>'[2]Protokolas'!E9</f>
        <v>41</v>
      </c>
      <c r="F26" s="17">
        <f>'[2]Protokolas'!F9</f>
        <v>428</v>
      </c>
      <c r="G26" s="17">
        <f>'[2]Protokolas'!G9</f>
        <v>38</v>
      </c>
      <c r="H26" s="17">
        <f>'[2]Protokolas'!H9</f>
        <v>14.2</v>
      </c>
      <c r="I26" s="17">
        <f>'[2]Protokolas'!I9</f>
        <v>6</v>
      </c>
      <c r="J26" s="17">
        <f t="shared" si="0"/>
        <v>85</v>
      </c>
      <c r="K26" s="19">
        <f t="shared" si="1"/>
        <v>18</v>
      </c>
    </row>
    <row r="27" spans="1:11" ht="15">
      <c r="A27" s="17" t="str">
        <f>'[2]Protokolas'!A35</f>
        <v>Krašuona</v>
      </c>
      <c r="B27" s="17" t="str">
        <f>'[2]Protokolas'!B35</f>
        <v>Ugnius Čepaitis</v>
      </c>
      <c r="C27" s="18">
        <f>'[2]Protokolas'!C35</f>
        <v>39399</v>
      </c>
      <c r="D27" s="17">
        <f>'[2]Protokolas'!D35</f>
        <v>9.55</v>
      </c>
      <c r="E27" s="17">
        <f>'[2]Protokolas'!E35</f>
        <v>38</v>
      </c>
      <c r="F27" s="17">
        <f>'[2]Protokolas'!F35</f>
        <v>394</v>
      </c>
      <c r="G27" s="17">
        <f>'[2]Protokolas'!G35</f>
        <v>27</v>
      </c>
      <c r="H27" s="17">
        <f>'[2]Protokolas'!H35</f>
        <v>20.27</v>
      </c>
      <c r="I27" s="17">
        <f>'[2]Protokolas'!I35</f>
        <v>14</v>
      </c>
      <c r="J27" s="17">
        <f t="shared" si="0"/>
        <v>79</v>
      </c>
      <c r="K27" s="19">
        <f t="shared" si="1"/>
        <v>19</v>
      </c>
    </row>
    <row r="28" spans="1:11" ht="15">
      <c r="A28" s="17" t="str">
        <f>'[2]Protokolas'!A47</f>
        <v>Žiburys</v>
      </c>
      <c r="B28" s="17" t="str">
        <f>'[2]Protokolas'!B47</f>
        <v>Laurynas Sipavičius</v>
      </c>
      <c r="C28" s="18">
        <f>'[2]Protokolas'!C47</f>
        <v>39388</v>
      </c>
      <c r="D28" s="17">
        <f>'[2]Protokolas'!D47</f>
        <v>9.91</v>
      </c>
      <c r="E28" s="17">
        <f>'[2]Protokolas'!E47</f>
        <v>29</v>
      </c>
      <c r="F28" s="17">
        <f>'[2]Protokolas'!F47</f>
        <v>392</v>
      </c>
      <c r="G28" s="17">
        <f>'[2]Protokolas'!G47</f>
        <v>26</v>
      </c>
      <c r="H28" s="17">
        <f>'[2]Protokolas'!H47</f>
        <v>24</v>
      </c>
      <c r="I28" s="17">
        <f>'[2]Protokolas'!I47</f>
        <v>20</v>
      </c>
      <c r="J28" s="17">
        <f t="shared" si="0"/>
        <v>75</v>
      </c>
      <c r="K28" s="19">
        <f t="shared" si="1"/>
        <v>20</v>
      </c>
    </row>
    <row r="29" spans="1:15" ht="15">
      <c r="A29" s="11"/>
      <c r="B29" s="1"/>
      <c r="C29" s="21"/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5">
      <c r="A30" s="11"/>
      <c r="B30" s="62"/>
      <c r="C30" s="62"/>
      <c r="D30" s="62"/>
      <c r="E30" s="62"/>
      <c r="F30" s="40"/>
      <c r="G30" s="40"/>
      <c r="H30" s="40"/>
      <c r="I30" s="40"/>
      <c r="J30" s="41"/>
      <c r="K30" s="41"/>
      <c r="L30" s="41"/>
      <c r="M30" s="62"/>
      <c r="N30" s="62"/>
      <c r="O30" s="11"/>
    </row>
    <row r="31" spans="1:15" ht="21.75" customHeight="1">
      <c r="A31" s="11"/>
      <c r="B31" s="41" t="str">
        <f>'[2]Protokolas'!B89</f>
        <v>Varžybų vyr. teisėjas</v>
      </c>
      <c r="C31" s="41"/>
      <c r="D31" s="41"/>
      <c r="E31" s="41"/>
      <c r="F31" s="41"/>
      <c r="G31" s="63" t="str">
        <f>'[2]Protokolas'!G89</f>
        <v>Jurgita Kirilovienė</v>
      </c>
      <c r="H31" s="63"/>
      <c r="I31" s="63"/>
      <c r="J31" s="63"/>
      <c r="K31" s="63"/>
      <c r="L31" s="41"/>
      <c r="M31" s="41"/>
      <c r="N31" s="41"/>
      <c r="O31" s="11"/>
    </row>
    <row r="32" spans="1:15" ht="15">
      <c r="A32" s="1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11"/>
    </row>
    <row r="33" spans="1:14" ht="21" customHeight="1">
      <c r="A33" s="21"/>
      <c r="B33" s="65" t="str">
        <f>'[2]Protokolas'!B92</f>
        <v>Varžybų vyr. sekretorius</v>
      </c>
      <c r="C33" s="65"/>
      <c r="D33" s="65"/>
      <c r="E33" s="41"/>
      <c r="F33" s="41"/>
      <c r="G33" s="64" t="str">
        <f>'[2]Protokolas'!G92</f>
        <v>Inga Valuntė</v>
      </c>
      <c r="H33" s="64"/>
      <c r="I33" s="64"/>
      <c r="J33" s="64"/>
      <c r="K33" s="64"/>
      <c r="L33" s="41"/>
      <c r="M33" s="41"/>
      <c r="N33" s="41"/>
    </row>
    <row r="34" spans="1:14" ht="15">
      <c r="A34" s="21"/>
      <c r="B34" s="62"/>
      <c r="C34" s="62"/>
      <c r="D34" s="62"/>
      <c r="E34" s="62"/>
      <c r="F34" s="40"/>
      <c r="G34" s="40"/>
      <c r="H34" s="40"/>
      <c r="I34" s="40"/>
      <c r="J34" s="41"/>
      <c r="K34" s="41"/>
      <c r="L34" s="41"/>
      <c r="M34" s="62"/>
      <c r="N34" s="62"/>
    </row>
    <row r="35" ht="15">
      <c r="A35" s="21"/>
    </row>
    <row r="36" ht="15">
      <c r="A36" s="21"/>
    </row>
    <row r="37" ht="15" hidden="1">
      <c r="A37" s="21"/>
    </row>
    <row r="38" ht="15" hidden="1">
      <c r="A38" s="21"/>
    </row>
    <row r="39" ht="15" hidden="1">
      <c r="A39" s="21"/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</sheetData>
  <sheetProtection/>
  <mergeCells count="18">
    <mergeCell ref="A1:O1"/>
    <mergeCell ref="B3:J3"/>
    <mergeCell ref="M3:N3"/>
    <mergeCell ref="B5:M5"/>
    <mergeCell ref="A7:A8"/>
    <mergeCell ref="B7:B8"/>
    <mergeCell ref="C7:C8"/>
    <mergeCell ref="D7:E7"/>
    <mergeCell ref="F7:G7"/>
    <mergeCell ref="H7:I7"/>
    <mergeCell ref="K7:K8"/>
    <mergeCell ref="B30:E30"/>
    <mergeCell ref="M30:N30"/>
    <mergeCell ref="B34:E34"/>
    <mergeCell ref="M34:N34"/>
    <mergeCell ref="G31:K31"/>
    <mergeCell ref="G33:K33"/>
    <mergeCell ref="B33:D33"/>
  </mergeCells>
  <dataValidations count="1">
    <dataValidation allowBlank="1" showInputMessage="1" showErrorMessage="1" prompt="Sutrumpintas komandos pavadinimas" sqref="A9:J2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J14" sqref="J14"/>
    </sheetView>
  </sheetViews>
  <sheetFormatPr defaultColWidth="0" defaultRowHeight="15" zeroHeight="1"/>
  <cols>
    <col min="1" max="1" width="7.8515625" style="0" customWidth="1"/>
    <col min="2" max="10" width="5.7109375" style="0" customWidth="1"/>
    <col min="11" max="11" width="7.57421875" style="0" customWidth="1"/>
    <col min="12" max="12" width="9.28125" style="0" customWidth="1"/>
    <col min="13" max="13" width="8.57421875" style="0" customWidth="1"/>
    <col min="14" max="14" width="1.7109375" style="0" customWidth="1"/>
    <col min="15" max="16384" width="0" style="0" hidden="1" customWidth="1"/>
  </cols>
  <sheetData>
    <row r="1" spans="1:13" ht="41.25" customHeight="1">
      <c r="A1" s="66" t="str">
        <f>'[2]Protokolas'!$A$1</f>
        <v>Utenos miesto mokyklų pradinių klasių mokinių lengvosios atletikos trikovės varžybos, skirtos Utenos DSC taurei laimėti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2" ht="12.75" customHeight="1">
      <c r="A2" s="26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3.25" customHeight="1">
      <c r="A3" s="9"/>
      <c r="B3" s="67" t="str">
        <f>'[2]Protokolas'!$B$3</f>
        <v>Utena, 2018-05-09</v>
      </c>
      <c r="C3" s="67"/>
      <c r="D3" s="67"/>
      <c r="E3" s="67"/>
      <c r="F3" s="67"/>
      <c r="G3" s="67"/>
      <c r="H3" s="67"/>
      <c r="I3" s="27"/>
      <c r="J3" s="27"/>
      <c r="K3" s="68" t="str">
        <f>'[2]Protokolas'!$I$3</f>
        <v>Berniukai</v>
      </c>
      <c r="L3" s="68"/>
    </row>
    <row r="4" spans="1:12" ht="10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ht="33.75" customHeight="1">
      <c r="B5" s="59" t="s">
        <v>13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4" ht="27.75" customHeight="1">
      <c r="A6" s="28" t="s">
        <v>14</v>
      </c>
      <c r="B6" s="60" t="s">
        <v>1</v>
      </c>
      <c r="C6" s="60"/>
      <c r="D6" s="60"/>
      <c r="E6" s="60"/>
      <c r="F6" s="60"/>
      <c r="G6" s="60"/>
      <c r="H6" s="60"/>
      <c r="I6" s="60"/>
      <c r="J6" s="60"/>
      <c r="K6" s="60"/>
      <c r="L6" s="28" t="s">
        <v>10</v>
      </c>
      <c r="M6" s="28" t="s">
        <v>8</v>
      </c>
      <c r="N6" s="23"/>
    </row>
    <row r="7" spans="1:14" ht="19.5" customHeight="1">
      <c r="A7" s="28">
        <v>1</v>
      </c>
      <c r="B7" s="29" t="str">
        <f>'[2]Protokolas'!B17</f>
        <v>Vyturių progimnazija</v>
      </c>
      <c r="C7" s="30"/>
      <c r="D7" s="30"/>
      <c r="E7" s="30"/>
      <c r="F7" s="30"/>
      <c r="G7" s="30"/>
      <c r="H7" s="30"/>
      <c r="I7" s="30"/>
      <c r="J7" s="30"/>
      <c r="K7" s="31"/>
      <c r="L7" s="28">
        <f>'[2]Protokolas'!J17</f>
        <v>507</v>
      </c>
      <c r="M7" s="28">
        <v>1</v>
      </c>
      <c r="N7" s="23"/>
    </row>
    <row r="8" spans="1:14" ht="19.5" customHeight="1">
      <c r="A8" s="28">
        <f>SUM(A7,1)</f>
        <v>2</v>
      </c>
      <c r="B8" s="29" t="str">
        <f>'[2]Protokolas'!B41</f>
        <v>Aukštakalnio prog. "Žiburio skyrius"</v>
      </c>
      <c r="C8" s="30"/>
      <c r="D8" s="30"/>
      <c r="E8" s="30"/>
      <c r="F8" s="30"/>
      <c r="G8" s="30"/>
      <c r="H8" s="30"/>
      <c r="I8" s="30"/>
      <c r="J8" s="30"/>
      <c r="K8" s="31"/>
      <c r="L8" s="28">
        <f>'[2]Protokolas'!J41</f>
        <v>457</v>
      </c>
      <c r="M8" s="28">
        <f>SUM(M7,1)</f>
        <v>2</v>
      </c>
      <c r="N8" s="23"/>
    </row>
    <row r="9" spans="1:14" ht="19.5" customHeight="1">
      <c r="A9" s="28">
        <f>SUM(A8,1)</f>
        <v>3</v>
      </c>
      <c r="B9" s="29" t="str">
        <f>'[2]Protokolas'!B5</f>
        <v>Aukštakalnio pradinė</v>
      </c>
      <c r="C9" s="30"/>
      <c r="D9" s="30"/>
      <c r="E9" s="30"/>
      <c r="F9" s="30"/>
      <c r="G9" s="30"/>
      <c r="H9" s="30"/>
      <c r="I9" s="30"/>
      <c r="J9" s="30"/>
      <c r="K9" s="31"/>
      <c r="L9" s="28">
        <f>'[2]Protokolas'!J5</f>
        <v>439</v>
      </c>
      <c r="M9" s="28">
        <f>SUM(M8,1)</f>
        <v>3</v>
      </c>
      <c r="N9" s="23"/>
    </row>
    <row r="10" spans="1:14" ht="19.5" customHeight="1">
      <c r="A10" s="28">
        <f>SUM(A9,1)</f>
        <v>4</v>
      </c>
      <c r="B10" s="29" t="str">
        <f>'[2]Protokolas'!B30</f>
        <v>Krašuonos progimnazija</v>
      </c>
      <c r="C10" s="30"/>
      <c r="D10" s="30"/>
      <c r="E10" s="30"/>
      <c r="F10" s="30"/>
      <c r="G10" s="30"/>
      <c r="H10" s="30"/>
      <c r="I10" s="30"/>
      <c r="J10" s="30"/>
      <c r="K10" s="31"/>
      <c r="L10" s="28">
        <f>'[2]Protokolas'!J30</f>
        <v>393</v>
      </c>
      <c r="M10" s="28">
        <f>SUM(M9,1)</f>
        <v>4</v>
      </c>
      <c r="N10" s="23"/>
    </row>
    <row r="11" spans="1:14" ht="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5">
      <c r="A12" s="23"/>
      <c r="B12" s="23"/>
      <c r="C12" s="62" t="s">
        <v>11</v>
      </c>
      <c r="D12" s="62"/>
      <c r="E12" s="62"/>
      <c r="F12" s="62"/>
      <c r="G12" s="41"/>
      <c r="H12" s="41"/>
      <c r="I12" s="41"/>
      <c r="J12" s="62" t="str">
        <f>'[2]Protokolas'!$G$89</f>
        <v>Jurgita Kirilovienė</v>
      </c>
      <c r="K12" s="62"/>
      <c r="L12" s="62"/>
      <c r="M12" s="62"/>
      <c r="N12" s="23"/>
    </row>
    <row r="13" spans="1:14" ht="15">
      <c r="A13" s="23"/>
      <c r="B13" s="23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23"/>
    </row>
    <row r="14" spans="1:14" ht="15">
      <c r="A14" s="23"/>
      <c r="B14" s="23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23"/>
    </row>
    <row r="15" spans="1:14" ht="15">
      <c r="A15" s="23"/>
      <c r="B15" s="23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23"/>
    </row>
    <row r="16" spans="1:14" ht="15">
      <c r="A16" s="23"/>
      <c r="B16" s="23"/>
      <c r="C16" s="62" t="s">
        <v>12</v>
      </c>
      <c r="D16" s="62"/>
      <c r="E16" s="62"/>
      <c r="F16" s="62"/>
      <c r="G16" s="41"/>
      <c r="H16" s="41"/>
      <c r="I16" s="41"/>
      <c r="J16" s="62" t="str">
        <f>'[2]Protokolas'!$G$92</f>
        <v>Inga Valuntė</v>
      </c>
      <c r="K16" s="62"/>
      <c r="L16" s="62"/>
      <c r="M16" s="62"/>
      <c r="N16" s="23"/>
    </row>
    <row r="17" spans="1:14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5" hidden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5" hidden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5" hidden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3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ht="15"/>
    <row r="27" ht="15"/>
    <row r="28" ht="15"/>
    <row r="29" ht="15"/>
    <row r="30" ht="15"/>
    <row r="31" ht="15"/>
    <row r="32" ht="15" hidden="1"/>
    <row r="33" ht="15" hidden="1"/>
    <row r="34" ht="15" hidden="1"/>
    <row r="35" ht="15" hidden="1"/>
    <row r="36" ht="15" hidden="1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</sheetData>
  <sheetProtection/>
  <mergeCells count="9">
    <mergeCell ref="C16:F16"/>
    <mergeCell ref="J16:M16"/>
    <mergeCell ref="A1:M1"/>
    <mergeCell ref="B3:H3"/>
    <mergeCell ref="K3:L3"/>
    <mergeCell ref="B5:L5"/>
    <mergeCell ref="B6:K6"/>
    <mergeCell ref="C12:F12"/>
    <mergeCell ref="J12:M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Judita</dc:creator>
  <cp:keywords/>
  <dc:description/>
  <cp:lastModifiedBy>Vip</cp:lastModifiedBy>
  <dcterms:created xsi:type="dcterms:W3CDTF">2018-05-09T12:26:36Z</dcterms:created>
  <dcterms:modified xsi:type="dcterms:W3CDTF">2018-05-10T05:51:40Z</dcterms:modified>
  <cp:category/>
  <cp:version/>
  <cp:contentType/>
  <cp:contentStatus/>
</cp:coreProperties>
</file>